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2.DOCUMENTOS EMPRESA NOVA\1.23 COMERCIAL LUCRONT\SITE LUCRONT\site-lucront\downloads\"/>
    </mc:Choice>
  </mc:AlternateContent>
  <xr:revisionPtr revIDLastSave="0" documentId="8_{C0C0FFE8-D36C-4AC9-A38E-026A955B56D7}" xr6:coauthVersionLast="47" xr6:coauthVersionMax="47" xr10:uidLastSave="{00000000-0000-0000-0000-000000000000}"/>
  <bookViews>
    <workbookView xWindow="-108" yWindow="-108" windowWidth="23256" windowHeight="12576" xr2:uid="{535C5257-285C-4FD3-B494-7DE0F8271009}"/>
  </bookViews>
  <sheets>
    <sheet name="Leia-me" sheetId="1" r:id="rId1"/>
    <sheet name="Contas a Receber" sheetId="2" r:id="rId2"/>
    <sheet name="Contas a Pagar" sheetId="3" r:id="rId3"/>
    <sheet name="Resumo" sheetId="4" r:id="rId4"/>
    <sheet name="Limite MEI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5" l="1"/>
  <c r="C8" i="5"/>
  <c r="C7" i="5"/>
  <c r="C6" i="5"/>
  <c r="C5" i="5"/>
  <c r="D17" i="4"/>
  <c r="C17" i="4"/>
  <c r="B17" i="4"/>
  <c r="E16" i="4"/>
  <c r="D16" i="4"/>
  <c r="C16" i="4"/>
  <c r="B16" i="4"/>
  <c r="E15" i="4"/>
  <c r="D15" i="4"/>
  <c r="C15" i="4"/>
  <c r="B15" i="4"/>
  <c r="E14" i="4"/>
  <c r="D14" i="4"/>
  <c r="C14" i="4"/>
  <c r="B14" i="4"/>
  <c r="E13" i="4"/>
  <c r="D13" i="4"/>
  <c r="C13" i="4"/>
  <c r="B13" i="4"/>
  <c r="E12" i="4"/>
  <c r="D12" i="4"/>
  <c r="C12" i="4"/>
  <c r="B12" i="4"/>
  <c r="E11" i="4"/>
  <c r="D11" i="4"/>
  <c r="C11" i="4"/>
  <c r="B11" i="4"/>
  <c r="E10" i="4"/>
  <c r="D10" i="4"/>
  <c r="C10" i="4"/>
  <c r="B10" i="4"/>
  <c r="E9" i="4"/>
  <c r="D9" i="4"/>
  <c r="C9" i="4"/>
  <c r="B9" i="4"/>
  <c r="E8" i="4"/>
  <c r="D8" i="4"/>
  <c r="C8" i="4"/>
  <c r="B8" i="4"/>
  <c r="E7" i="4"/>
  <c r="D7" i="4"/>
  <c r="C7" i="4"/>
  <c r="B7" i="4"/>
  <c r="E6" i="4"/>
  <c r="D6" i="4"/>
  <c r="C6" i="4"/>
  <c r="B6" i="4"/>
  <c r="E5" i="4"/>
  <c r="D5" i="4"/>
  <c r="C5" i="4"/>
  <c r="B5" i="4"/>
  <c r="J6" i="3"/>
  <c r="J5" i="3"/>
  <c r="J4" i="3"/>
  <c r="J6" i="2"/>
  <c r="J5" i="2"/>
  <c r="J4" i="2"/>
</calcChain>
</file>

<file path=xl/sharedStrings.xml><?xml version="1.0" encoding="utf-8"?>
<sst xmlns="http://schemas.openxmlformats.org/spreadsheetml/2006/main" count="88" uniqueCount="78">
  <si>
    <t>LUCRONT  Â·  Contabilidade Consultiva</t>
  </si>
  <si>
    <t>Planilha de Controle Financeiro do MEI</t>
  </si>
  <si>
    <t>Contas a pagar e a receber, fluxo de caixa e controle do limite anual.</t>
  </si>
  <si>
    <t>COMO USAR</t>
  </si>
  <si>
    <t>1) Aba "Contas a Receber": lance tudo que voce fatura. Marque o Status como Recebido quando o dinheiro entrar.</t>
  </si>
  <si>
    <t>2) Aba "Contas a Pagar": lance suas despesas (aluguel, fornecedores, DAS, etc.). Marque Pago quando quitar.</t>
  </si>
  <si>
    <t>3) Aba "Resumo": calcula sozinha as entradas, saidas e o saldo de cada mes. Nao precisa preencher nada.</t>
  </si>
  <si>
    <t>4) Aba "Limite MEI": acompanha seu faturamento x o teto anual (R$ 81.000) e avisa quando voce se aproxima do limite.</t>
  </si>
  <si>
    <t>DICAS</t>
  </si>
  <si>
    <t>- Lance os valores sempre com ponto/virgula corretos. As celulas em azul sao as que voce preenche.</t>
  </si>
  <si>
    <t>- As linhas marcadas como (exemplo) podem ser apagadas - elas servem so para mostrar o formato.</t>
  </si>
  <si>
    <t>- Faca uma copia da planilha a cada ano para nao misturar os periodos.</t>
  </si>
  <si>
    <t>O TETO DO MEI EM 2026</t>
  </si>
  <si>
    <t>- Faturamento maximo: R$ 81.000 por ano (media de R$ 6.750 por mes).</t>
  </si>
  <si>
    <t>- Se ultrapassar ate 20% (R$ 97.200), voce paga as diferencas e migra para ME no ano seguinte.</t>
  </si>
  <si>
    <t>- Se ultrapassar mais de 20%, o desenquadramento pode ser retroativo. Fale com a Lucront antes que isso aconteca.</t>
  </si>
  <si>
    <t>PRECISA DE AJUDA? A Lucront cuida da sua contabilidade para voce focar no seu negocio.</t>
  </si>
  <si>
    <t>WhatsApp (71) 8728-8948  Â·  www.lucront.com.br</t>
  </si>
  <si>
    <t>Contas a Receber</t>
  </si>
  <si>
    <t>Data</t>
  </si>
  <si>
    <t>Cliente</t>
  </si>
  <si>
    <t>Descricao</t>
  </si>
  <si>
    <t>Categoria</t>
  </si>
  <si>
    <t>Valor (R$)</t>
  </si>
  <si>
    <t>Vencimento</t>
  </si>
  <si>
    <t>Status</t>
  </si>
  <si>
    <t>Cliente Exemplo 1</t>
  </si>
  <si>
    <t>Servico prestado (exemplo)</t>
  </si>
  <si>
    <t>Servicos</t>
  </si>
  <si>
    <t>Recebido</t>
  </si>
  <si>
    <t>Cliente Exemplo 2</t>
  </si>
  <si>
    <t>Venda (exemplo)</t>
  </si>
  <si>
    <t>Vendas</t>
  </si>
  <si>
    <t>Pendente</t>
  </si>
  <si>
    <t>Resumo (R$)</t>
  </si>
  <si>
    <t>Total recebido</t>
  </si>
  <si>
    <t>Total a receber (pendente)</t>
  </si>
  <si>
    <t>Total faturado</t>
  </si>
  <si>
    <t>Contas a Pagar</t>
  </si>
  <si>
    <t>Fornecedor</t>
  </si>
  <si>
    <t>Imobiliaria X</t>
  </si>
  <si>
    <t>Aluguel (exemplo)</t>
  </si>
  <si>
    <t>Aluguel</t>
  </si>
  <si>
    <t>Pago</t>
  </si>
  <si>
    <t>Receita Federal</t>
  </si>
  <si>
    <t>DAS-MEI (exemplo)</t>
  </si>
  <si>
    <t>Impostos</t>
  </si>
  <si>
    <t>Total pago</t>
  </si>
  <si>
    <t>Total a pagar (pendente)</t>
  </si>
  <si>
    <t>Total de despesas</t>
  </si>
  <si>
    <t>Resumo - Fluxo de Caixa 2026</t>
  </si>
  <si>
    <t>Calculado automaticamente a partir das abas de Contas a Receber e a Pagar.</t>
  </si>
  <si>
    <t>Mes</t>
  </si>
  <si>
    <t>Entradas (recebido)</t>
  </si>
  <si>
    <t>Saidas (pago)</t>
  </si>
  <si>
    <t>Saldo do mes</t>
  </si>
  <si>
    <t>Saldo acumulado</t>
  </si>
  <si>
    <t>Janeiro</t>
  </si>
  <si>
    <t>Fevereiro</t>
  </si>
  <si>
    <t>Marco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</si>
  <si>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</si>
  <si>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</si>
  <si>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</si>
  <si>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</si>
  <si>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</si>
  <si>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</si>
  <si>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</si>
  <si>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</si>
  <si>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</si>
  <si>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</si>
  <si>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Controle do Limite do MEI - 2026</t>
  </si>
  <si>
    <t>Teto anual do MEI (R$)</t>
  </si>
  <si>
    <t>Faturamento acumulado no ano (R$)</t>
  </si>
  <si>
    <t>Quanto ainda pode faturar (R$)</t>
  </si>
  <si>
    <t>% do limite utilizado</t>
  </si>
  <si>
    <t>Media mensal recomendada (R$)</t>
  </si>
  <si>
    <t>Situacao</t>
  </si>
  <si>
    <t>Perto do limite? A Lucront cuida da sua migracao de MEI para ME sem dor de cabeca.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</si>
</sst>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C9A961"/>
      <name val="Arial"/>
      <family val="2"/>
    </font>
    <font>
      <b/>
      <sz val="18"/>
      <color rgb="FF1B4332"/>
      <name val="Arial"/>
      <family val="2"/>
    </font>
    <font>
      <sz val="11"/>
      <color rgb="FF6B7280"/>
      <name val="Arial"/>
      <family val="2"/>
    </font>
    <font>
      <sz val="11"/>
      <color rgb="FF3A3F3C"/>
      <name val="Arial"/>
      <family val="2"/>
    </font>
    <font>
      <b/>
      <sz val="11"/>
      <color rgb="FF2D6A4F"/>
      <name val="Arial"/>
      <family val="2"/>
    </font>
    <font>
      <b/>
      <sz val="15"/>
      <color rgb="FF1B4332"/>
      <name val="Arial"/>
      <family val="2"/>
    </font>
    <font>
      <b/>
      <sz val="10"/>
      <color rgb="FFFFFFFF"/>
      <name val="Arial"/>
      <family val="2"/>
    </font>
    <font>
      <sz val="10"/>
      <color rgb="FF0000FF"/>
      <name val="Arial"/>
      <family val="2"/>
    </font>
    <font>
      <b/>
      <sz val="11"/>
      <color theme="1"/>
      <name val="Arial"/>
      <family val="2"/>
    </font>
    <font>
      <b/>
      <sz val="11"/>
      <color rgb="FF1B4332"/>
      <name val="Arial"/>
      <family val="2"/>
    </font>
    <font>
      <sz val="10"/>
      <color rgb="FF6B7280"/>
      <name val="Arial"/>
      <family val="2"/>
    </font>
    <font>
      <sz val="10"/>
      <color theme="1"/>
      <name val="Arial"/>
      <family val="2"/>
    </font>
    <font>
      <b/>
      <sz val="16"/>
      <color rgb="FF1B4332"/>
      <name val="Arial"/>
      <family val="2"/>
    </font>
    <font>
      <b/>
      <sz val="11"/>
      <color rgb="FF0000FF"/>
      <name val="Arial"/>
      <family val="2"/>
    </font>
    <font>
      <i/>
      <sz val="11"/>
      <color rgb="FF2D6A4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B4332"/>
        <bgColor indexed="64"/>
      </patternFill>
    </fill>
    <fill>
      <patternFill patternType="solid">
        <fgColor rgb="FFFBF9F4"/>
        <bgColor indexed="64"/>
      </patternFill>
    </fill>
    <fill>
      <patternFill patternType="solid">
        <fgColor rgb="FFF3EAD3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rgb="FF2D6A4F"/>
      </left>
      <right style="thin">
        <color rgb="FF2D6A4F"/>
      </right>
      <top style="thin">
        <color rgb="FF2D6A4F"/>
      </top>
      <bottom style="thin">
        <color rgb="FF2D6A4F"/>
      </bottom>
      <diagonal/>
    </border>
    <border>
      <left style="thin">
        <color rgb="FFF3EAD3"/>
      </left>
      <right style="thin">
        <color rgb="FFF3EAD3"/>
      </right>
      <top style="thin">
        <color rgb="FFF3EAD3"/>
      </top>
      <bottom style="thin">
        <color rgb="FFF3EAD3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14" fontId="9" fillId="0" borderId="2" xfId="0" applyNumberFormat="1" applyFont="1" applyFill="1" applyBorder="1"/>
    <xf numFmtId="0" fontId="9" fillId="0" borderId="2" xfId="0" applyFont="1" applyFill="1" applyBorder="1"/>
    <xf numFmtId="164" fontId="9" fillId="0" borderId="2" xfId="0" applyNumberFormat="1" applyFont="1" applyFill="1" applyBorder="1"/>
    <xf numFmtId="0" fontId="11" fillId="0" borderId="0" xfId="0" applyFont="1"/>
    <xf numFmtId="0" fontId="11" fillId="3" borderId="0" xfId="0" applyFont="1" applyFill="1"/>
    <xf numFmtId="0" fontId="1" fillId="3" borderId="0" xfId="0" applyFont="1" applyFill="1"/>
    <xf numFmtId="0" fontId="5" fillId="3" borderId="0" xfId="0" applyFont="1" applyFill="1"/>
    <xf numFmtId="164" fontId="10" fillId="3" borderId="0" xfId="0" applyNumberFormat="1" applyFont="1" applyFill="1"/>
    <xf numFmtId="0" fontId="12" fillId="0" borderId="0" xfId="0" applyFont="1"/>
    <xf numFmtId="0" fontId="10" fillId="4" borderId="2" xfId="0" applyFont="1" applyFill="1" applyBorder="1"/>
    <xf numFmtId="164" fontId="10" fillId="4" borderId="2" xfId="0" applyNumberFormat="1" applyFont="1" applyFill="1" applyBorder="1"/>
    <xf numFmtId="0" fontId="13" fillId="0" borderId="2" xfId="0" applyFont="1" applyBorder="1"/>
    <xf numFmtId="164" fontId="13" fillId="0" borderId="2" xfId="0" applyNumberFormat="1" applyFont="1" applyBorder="1"/>
    <xf numFmtId="0" fontId="14" fillId="0" borderId="0" xfId="0" applyFont="1"/>
    <xf numFmtId="0" fontId="5" fillId="0" borderId="2" xfId="0" applyFont="1" applyFill="1" applyBorder="1"/>
    <xf numFmtId="164" fontId="10" fillId="0" borderId="2" xfId="0" applyNumberFormat="1" applyFont="1" applyFill="1" applyBorder="1"/>
    <xf numFmtId="165" fontId="10" fillId="0" borderId="2" xfId="0" applyNumberFormat="1" applyFont="1" applyFill="1" applyBorder="1"/>
    <xf numFmtId="164" fontId="15" fillId="5" borderId="2" xfId="0" applyNumberFormat="1" applyFont="1" applyFill="1" applyBorder="1"/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solidFill>
                  <a:srgbClr val="1B4332"/>
                </a:solidFill>
              </a:defRPr>
            </a:pPr>
            <a:r>
              <a:rPr lang="pt-BR"/>
              <a:t>Entradas x Saidas por mes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Resumo!$B$4</c:f>
              <c:strCache>
                <c:ptCount val="1"/>
                <c:pt idx="0">
                  <c:v>Entradas (recebido)</c:v>
                </c:pt>
              </c:strCache>
            </c:strRef>
          </c:tx>
          <c:spPr>
            <a:solidFill>
              <a:srgbClr val="2D6A4F"/>
            </a:solidFill>
          </c:spPr>
          <c:invertIfNegative val="0"/>
          <c:cat>
            <c:strRef>
              <c:f>Resumo!$A$5:$A$16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Marco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Resumo!$B$5:$B$16</c:f>
              <c:numCache>
                <c:formatCode>"R$"\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4C-48B3-B4D5-9FE2B7B6947F}"/>
            </c:ext>
          </c:extLst>
        </c:ser>
        <c:ser>
          <c:idx val="1"/>
          <c:order val="1"/>
          <c:tx>
            <c:strRef>
              <c:f>Resumo!$C$4</c:f>
              <c:strCache>
                <c:ptCount val="1"/>
                <c:pt idx="0">
                  <c:v>Saidas (pago)</c:v>
                </c:pt>
              </c:strCache>
            </c:strRef>
          </c:tx>
          <c:spPr>
            <a:solidFill>
              <a:srgbClr val="C9A961"/>
            </a:solidFill>
          </c:spPr>
          <c:invertIfNegative val="0"/>
          <c:cat>
            <c:strRef>
              <c:f>Resumo!$A$5:$A$16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Marco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Resumo!$C$5:$C$16</c:f>
              <c:numCache>
                <c:formatCode>"R$"\ 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1200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4C-48B3-B4D5-9FE2B7B69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5322335"/>
        <c:axId val="1215318975"/>
      </c:barChart>
      <c:catAx>
        <c:axId val="1215322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215318975"/>
        <c:crosses val="autoZero"/>
        <c:auto val="1"/>
        <c:lblAlgn val="ctr"/>
        <c:lblOffset val="100"/>
        <c:noMultiLvlLbl val="0"/>
      </c:catAx>
      <c:valAx>
        <c:axId val="1215318975"/>
        <c:scaling>
          <c:orientation val="minMax"/>
        </c:scaling>
        <c:delete val="0"/>
        <c:axPos val="l"/>
        <c:majorGridlines/>
        <c:numFmt formatCode="&quot;R$&quot;\ #,##0.00" sourceLinked="1"/>
        <c:majorTickMark val="out"/>
        <c:minorTickMark val="none"/>
        <c:tickLblPos val="nextTo"/>
        <c:crossAx val="1215322335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172720</xdr:colOff>
      <xdr:row>3</xdr:row>
      <xdr:rowOff>104140</xdr:rowOff>
    </xdr:from>
    <xdr:to>
      <xdr:col>10</xdr:col>
      <xdr:colOff>525780</xdr:colOff>
      <xdr:row>20</xdr:row>
      <xdr:rowOff>147320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5E6B7E-72D9-FEF5-9E12-D8E394D960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1A867-F26F-4D4C-BC6D-C9A361FE7D94}">
  <sheetPr>
    <tabColor rgb="FF1B4332"/>
  </sheetPr>
  <dimension ref="A1:K26"/>
  <sheetViews>
    <sheetView tabSelected="1" workbookViewId="0"/>
  </sheetViews>
  <sheetFormatPr defaultRowHeight="13.8" x14ac:dyDescent="0.25"/>
  <cols>
    <col min="1" max="1" width="3.77734375" style="1" customWidth="1"/>
    <col min="2" max="2" width="95.77734375" style="1" customWidth="1"/>
    <col min="3" max="16384" width="8.88671875" style="1"/>
  </cols>
  <sheetData>
    <row r="1" spans="1:11" ht="30" customHeight="1" x14ac:dyDescent="0.3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ht="22.8" x14ac:dyDescent="0.4">
      <c r="B4" s="4" t="s">
        <v>1</v>
      </c>
    </row>
    <row r="5" spans="1:11" x14ac:dyDescent="0.25">
      <c r="B5" s="5" t="s">
        <v>2</v>
      </c>
    </row>
    <row r="7" spans="1:11" x14ac:dyDescent="0.25">
      <c r="B7" s="6" t="s">
        <v>3</v>
      </c>
    </row>
    <row r="8" spans="1:11" x14ac:dyDescent="0.25">
      <c r="B8" s="6" t="s">
        <v>4</v>
      </c>
    </row>
    <row r="9" spans="1:11" x14ac:dyDescent="0.25">
      <c r="B9" s="6" t="s">
        <v>5</v>
      </c>
    </row>
    <row r="10" spans="1:11" x14ac:dyDescent="0.25">
      <c r="B10" s="6" t="s">
        <v>6</v>
      </c>
    </row>
    <row r="11" spans="1:11" x14ac:dyDescent="0.25">
      <c r="B11" s="6" t="s">
        <v>7</v>
      </c>
    </row>
    <row r="12" spans="1:11" x14ac:dyDescent="0.25">
      <c r="B12" s="6"/>
    </row>
    <row r="13" spans="1:11" x14ac:dyDescent="0.25">
      <c r="B13" s="6" t="s">
        <v>8</v>
      </c>
    </row>
    <row r="14" spans="1:11" x14ac:dyDescent="0.25">
      <c r="B14" s="6" t="s">
        <v>9</v>
      </c>
    </row>
    <row r="15" spans="1:11" x14ac:dyDescent="0.25">
      <c r="B15" s="6" t="s">
        <v>10</v>
      </c>
    </row>
    <row r="16" spans="1:11" x14ac:dyDescent="0.25">
      <c r="B16" s="6" t="s">
        <v>11</v>
      </c>
    </row>
    <row r="17" spans="2:2" x14ac:dyDescent="0.25">
      <c r="B17" s="6"/>
    </row>
    <row r="18" spans="2:2" x14ac:dyDescent="0.25">
      <c r="B18" s="6" t="s">
        <v>12</v>
      </c>
    </row>
    <row r="19" spans="2:2" x14ac:dyDescent="0.25">
      <c r="B19" s="6" t="s">
        <v>13</v>
      </c>
    </row>
    <row r="20" spans="2:2" x14ac:dyDescent="0.25">
      <c r="B20" s="6" t="s">
        <v>14</v>
      </c>
    </row>
    <row r="21" spans="2:2" x14ac:dyDescent="0.25">
      <c r="B21" s="6" t="s">
        <v>15</v>
      </c>
    </row>
    <row r="22" spans="2:2" x14ac:dyDescent="0.25">
      <c r="B22" s="6"/>
    </row>
    <row r="23" spans="2:2" x14ac:dyDescent="0.25">
      <c r="B23" s="6" t="s">
        <v>16</v>
      </c>
    </row>
    <row r="24" spans="2:2" x14ac:dyDescent="0.25">
      <c r="B24" s="7" t="s">
        <v>17</v>
      </c>
    </row>
    <row r="26" spans="2:2" x14ac:dyDescent="0.25">
      <c r="B26" s="1" t="s">
        <v>17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A7D0-21D1-46AA-A4D6-FED9141D9741}">
  <sheetPr>
    <tabColor rgb="FF2D6A4F"/>
  </sheetPr>
  <dimension ref="A1:J203"/>
  <sheetViews>
    <sheetView workbookViewId="0"/>
  </sheetViews>
  <sheetFormatPr defaultRowHeight="13.8" x14ac:dyDescent="0.25"/>
  <cols>
    <col min="1" max="1" width="12.77734375" style="1" customWidth="1"/>
    <col min="2" max="2" width="26.77734375" style="1" customWidth="1"/>
    <col min="3" max="3" width="34.77734375" style="1" customWidth="1"/>
    <col min="4" max="4" width="20.77734375" style="1" customWidth="1"/>
    <col min="5" max="7" width="14.77734375" style="1" customWidth="1"/>
    <col min="8" max="8" width="8.88671875" style="1"/>
    <col min="9" max="9" width="26.77734375" style="1" customWidth="1"/>
    <col min="10" max="10" width="16.77734375" style="1" customWidth="1"/>
    <col min="11" max="16384" width="8.88671875" style="1"/>
  </cols>
  <sheetData>
    <row r="1" spans="1:10" ht="19.2" x14ac:dyDescent="0.35">
      <c r="A1" s="8" t="s">
        <v>18</v>
      </c>
    </row>
    <row r="3" spans="1:10" ht="25.95" customHeight="1" x14ac:dyDescent="0.25">
      <c r="A3" s="9" t="s">
        <v>19</v>
      </c>
      <c r="B3" s="9" t="s">
        <v>20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I3" s="14" t="s">
        <v>34</v>
      </c>
      <c r="J3" s="15"/>
    </row>
    <row r="4" spans="1:10" x14ac:dyDescent="0.25">
      <c r="A4" s="10">
        <v>46175</v>
      </c>
      <c r="B4" s="11" t="s">
        <v>26</v>
      </c>
      <c r="C4" s="11" t="s">
        <v>27</v>
      </c>
      <c r="D4" s="11" t="s">
        <v>28</v>
      </c>
      <c r="E4" s="12">
        <v>1500</v>
      </c>
      <c r="F4" s="10">
        <v>46183</v>
      </c>
      <c r="G4" s="11" t="s">
        <v>29</v>
      </c>
      <c r="I4" s="16" t="s">
        <v>35</v>
      </c>
      <c r="J4" s="17">
        <f>SUMIF(G4:G203,"Recebido",E4:E203)</f>
        <v>1500</v>
      </c>
    </row>
    <row r="5" spans="1:10" x14ac:dyDescent="0.25">
      <c r="A5" s="10">
        <v>46188</v>
      </c>
      <c r="B5" s="11" t="s">
        <v>30</v>
      </c>
      <c r="C5" s="11" t="s">
        <v>31</v>
      </c>
      <c r="D5" s="11" t="s">
        <v>32</v>
      </c>
      <c r="E5" s="12">
        <v>850</v>
      </c>
      <c r="F5" s="10">
        <v>46198</v>
      </c>
      <c r="G5" s="11" t="s">
        <v>33</v>
      </c>
      <c r="I5" s="16" t="s">
        <v>36</v>
      </c>
      <c r="J5" s="17">
        <f>SUMIF(G4:G203,"Pendente",E4:E203)</f>
        <v>850</v>
      </c>
    </row>
    <row r="6" spans="1:10" x14ac:dyDescent="0.25">
      <c r="A6" s="10"/>
      <c r="B6" s="11"/>
      <c r="C6" s="11"/>
      <c r="D6" s="11"/>
      <c r="E6" s="12"/>
      <c r="F6" s="10"/>
      <c r="G6" s="11"/>
      <c r="I6" s="16" t="s">
        <v>37</v>
      </c>
      <c r="J6" s="17">
        <f>SUM(E4:E203)</f>
        <v>2350</v>
      </c>
    </row>
    <row r="7" spans="1:10" x14ac:dyDescent="0.25">
      <c r="A7" s="10"/>
      <c r="B7" s="11"/>
      <c r="C7" s="11"/>
      <c r="D7" s="11"/>
      <c r="E7" s="12"/>
      <c r="F7" s="10"/>
      <c r="G7" s="11"/>
    </row>
    <row r="8" spans="1:10" x14ac:dyDescent="0.25">
      <c r="A8" s="10"/>
      <c r="B8" s="11"/>
      <c r="C8" s="11"/>
      <c r="D8" s="11"/>
      <c r="E8" s="12"/>
      <c r="F8" s="10"/>
      <c r="G8" s="11"/>
    </row>
    <row r="9" spans="1:10" x14ac:dyDescent="0.25">
      <c r="A9" s="10"/>
      <c r="B9" s="11"/>
      <c r="C9" s="11"/>
      <c r="D9" s="11"/>
      <c r="E9" s="12"/>
      <c r="F9" s="10"/>
      <c r="G9" s="11"/>
    </row>
    <row r="10" spans="1:10" x14ac:dyDescent="0.25">
      <c r="A10" s="10"/>
      <c r="B10" s="11"/>
      <c r="C10" s="11"/>
      <c r="D10" s="11"/>
      <c r="E10" s="12"/>
      <c r="F10" s="10"/>
      <c r="G10" s="11"/>
    </row>
    <row r="11" spans="1:10" x14ac:dyDescent="0.25">
      <c r="A11" s="10"/>
      <c r="B11" s="11"/>
      <c r="C11" s="11"/>
      <c r="D11" s="11"/>
      <c r="E11" s="12"/>
      <c r="F11" s="10"/>
      <c r="G11" s="11"/>
    </row>
    <row r="12" spans="1:10" x14ac:dyDescent="0.25">
      <c r="A12" s="10"/>
      <c r="B12" s="11"/>
      <c r="C12" s="11"/>
      <c r="D12" s="11"/>
      <c r="E12" s="12"/>
      <c r="F12" s="10"/>
      <c r="G12" s="11"/>
    </row>
    <row r="13" spans="1:10" x14ac:dyDescent="0.25">
      <c r="A13" s="10"/>
      <c r="B13" s="11"/>
      <c r="C13" s="11"/>
      <c r="D13" s="11"/>
      <c r="E13" s="12"/>
      <c r="F13" s="10"/>
      <c r="G13" s="11"/>
    </row>
    <row r="14" spans="1:10" x14ac:dyDescent="0.25">
      <c r="A14" s="10"/>
      <c r="B14" s="11"/>
      <c r="C14" s="11"/>
      <c r="D14" s="11"/>
      <c r="E14" s="12"/>
      <c r="F14" s="10"/>
      <c r="G14" s="11"/>
    </row>
    <row r="15" spans="1:10" x14ac:dyDescent="0.25">
      <c r="A15" s="10"/>
      <c r="B15" s="11"/>
      <c r="C15" s="11"/>
      <c r="D15" s="11"/>
      <c r="E15" s="12"/>
      <c r="F15" s="10"/>
      <c r="G15" s="11"/>
    </row>
    <row r="16" spans="1:10" x14ac:dyDescent="0.25">
      <c r="A16" s="10"/>
      <c r="B16" s="11"/>
      <c r="C16" s="11"/>
      <c r="D16" s="11"/>
      <c r="E16" s="12"/>
      <c r="F16" s="10"/>
      <c r="G16" s="11"/>
    </row>
    <row r="17" spans="1:7" x14ac:dyDescent="0.25">
      <c r="A17" s="10"/>
      <c r="B17" s="11"/>
      <c r="C17" s="11"/>
      <c r="D17" s="11"/>
      <c r="E17" s="12"/>
      <c r="F17" s="10"/>
      <c r="G17" s="11"/>
    </row>
    <row r="18" spans="1:7" x14ac:dyDescent="0.25">
      <c r="A18" s="10"/>
      <c r="B18" s="11"/>
      <c r="C18" s="11"/>
      <c r="D18" s="11"/>
      <c r="E18" s="12"/>
      <c r="F18" s="10"/>
      <c r="G18" s="11"/>
    </row>
    <row r="19" spans="1:7" x14ac:dyDescent="0.25">
      <c r="A19" s="10"/>
      <c r="B19" s="11"/>
      <c r="C19" s="11"/>
      <c r="D19" s="11"/>
      <c r="E19" s="12"/>
      <c r="F19" s="10"/>
      <c r="G19" s="11"/>
    </row>
    <row r="20" spans="1:7" x14ac:dyDescent="0.25">
      <c r="A20" s="10"/>
      <c r="B20" s="11"/>
      <c r="C20" s="11"/>
      <c r="D20" s="11"/>
      <c r="E20" s="12"/>
      <c r="F20" s="10"/>
      <c r="G20" s="11"/>
    </row>
    <row r="21" spans="1:7" x14ac:dyDescent="0.25">
      <c r="A21" s="10"/>
      <c r="B21" s="11"/>
      <c r="C21" s="11"/>
      <c r="D21" s="11"/>
      <c r="E21" s="12"/>
      <c r="F21" s="10"/>
      <c r="G21" s="11"/>
    </row>
    <row r="22" spans="1:7" x14ac:dyDescent="0.25">
      <c r="A22" s="10"/>
      <c r="B22" s="11"/>
      <c r="C22" s="11"/>
      <c r="D22" s="11"/>
      <c r="E22" s="12"/>
      <c r="F22" s="10"/>
      <c r="G22" s="11"/>
    </row>
    <row r="23" spans="1:7" x14ac:dyDescent="0.25">
      <c r="A23" s="10"/>
      <c r="B23" s="11"/>
      <c r="C23" s="11"/>
      <c r="D23" s="11"/>
      <c r="E23" s="12"/>
      <c r="F23" s="10"/>
      <c r="G23" s="11"/>
    </row>
    <row r="24" spans="1:7" x14ac:dyDescent="0.25">
      <c r="A24" s="10"/>
      <c r="B24" s="11"/>
      <c r="C24" s="11"/>
      <c r="D24" s="11"/>
      <c r="E24" s="12"/>
      <c r="F24" s="10"/>
      <c r="G24" s="11"/>
    </row>
    <row r="25" spans="1:7" x14ac:dyDescent="0.25">
      <c r="A25" s="10"/>
      <c r="B25" s="11"/>
      <c r="C25" s="11"/>
      <c r="D25" s="11"/>
      <c r="E25" s="12"/>
      <c r="F25" s="10"/>
      <c r="G25" s="11"/>
    </row>
    <row r="26" spans="1:7" x14ac:dyDescent="0.25">
      <c r="A26" s="10"/>
      <c r="B26" s="11"/>
      <c r="C26" s="11"/>
      <c r="D26" s="11"/>
      <c r="E26" s="12"/>
      <c r="F26" s="10"/>
      <c r="G26" s="11"/>
    </row>
    <row r="27" spans="1:7" x14ac:dyDescent="0.25">
      <c r="A27" s="10"/>
      <c r="B27" s="11"/>
      <c r="C27" s="11"/>
      <c r="D27" s="11"/>
      <c r="E27" s="12"/>
      <c r="F27" s="10"/>
      <c r="G27" s="11"/>
    </row>
    <row r="28" spans="1:7" x14ac:dyDescent="0.25">
      <c r="A28" s="10"/>
      <c r="B28" s="11"/>
      <c r="C28" s="11"/>
      <c r="D28" s="11"/>
      <c r="E28" s="12"/>
      <c r="F28" s="10"/>
      <c r="G28" s="11"/>
    </row>
    <row r="29" spans="1:7" x14ac:dyDescent="0.25">
      <c r="A29" s="10"/>
      <c r="B29" s="11"/>
      <c r="C29" s="11"/>
      <c r="D29" s="11"/>
      <c r="E29" s="12"/>
      <c r="F29" s="10"/>
      <c r="G29" s="11"/>
    </row>
    <row r="30" spans="1:7" x14ac:dyDescent="0.25">
      <c r="A30" s="10"/>
      <c r="B30" s="11"/>
      <c r="C30" s="11"/>
      <c r="D30" s="11"/>
      <c r="E30" s="12"/>
      <c r="F30" s="10"/>
      <c r="G30" s="11"/>
    </row>
    <row r="31" spans="1:7" x14ac:dyDescent="0.25">
      <c r="A31" s="10"/>
      <c r="B31" s="11"/>
      <c r="C31" s="11"/>
      <c r="D31" s="11"/>
      <c r="E31" s="12"/>
      <c r="F31" s="10"/>
      <c r="G31" s="11"/>
    </row>
    <row r="32" spans="1:7" x14ac:dyDescent="0.25">
      <c r="A32" s="10"/>
      <c r="B32" s="11"/>
      <c r="C32" s="11"/>
      <c r="D32" s="11"/>
      <c r="E32" s="12"/>
      <c r="F32" s="10"/>
      <c r="G32" s="11"/>
    </row>
    <row r="33" spans="1:7" x14ac:dyDescent="0.25">
      <c r="A33" s="10"/>
      <c r="B33" s="11"/>
      <c r="C33" s="11"/>
      <c r="D33" s="11"/>
      <c r="E33" s="12"/>
      <c r="F33" s="10"/>
      <c r="G33" s="11"/>
    </row>
    <row r="34" spans="1:7" x14ac:dyDescent="0.25">
      <c r="A34" s="10"/>
      <c r="B34" s="11"/>
      <c r="C34" s="11"/>
      <c r="D34" s="11"/>
      <c r="E34" s="12"/>
      <c r="F34" s="10"/>
      <c r="G34" s="11"/>
    </row>
    <row r="35" spans="1:7" x14ac:dyDescent="0.25">
      <c r="A35" s="10"/>
      <c r="B35" s="11"/>
      <c r="C35" s="11"/>
      <c r="D35" s="11"/>
      <c r="E35" s="12"/>
      <c r="F35" s="10"/>
      <c r="G35" s="11"/>
    </row>
    <row r="36" spans="1:7" x14ac:dyDescent="0.25">
      <c r="A36" s="10"/>
      <c r="B36" s="11"/>
      <c r="C36" s="11"/>
      <c r="D36" s="11"/>
      <c r="E36" s="12"/>
      <c r="F36" s="10"/>
      <c r="G36" s="11"/>
    </row>
    <row r="37" spans="1:7" x14ac:dyDescent="0.25">
      <c r="A37" s="10"/>
      <c r="B37" s="11"/>
      <c r="C37" s="11"/>
      <c r="D37" s="11"/>
      <c r="E37" s="12"/>
      <c r="F37" s="10"/>
      <c r="G37" s="11"/>
    </row>
    <row r="38" spans="1:7" x14ac:dyDescent="0.25">
      <c r="A38" s="10"/>
      <c r="B38" s="11"/>
      <c r="C38" s="11"/>
      <c r="D38" s="11"/>
      <c r="E38" s="12"/>
      <c r="F38" s="10"/>
      <c r="G38" s="11"/>
    </row>
    <row r="39" spans="1:7" x14ac:dyDescent="0.25">
      <c r="A39" s="10"/>
      <c r="B39" s="11"/>
      <c r="C39" s="11"/>
      <c r="D39" s="11"/>
      <c r="E39" s="12"/>
      <c r="F39" s="10"/>
      <c r="G39" s="11"/>
    </row>
    <row r="40" spans="1:7" x14ac:dyDescent="0.25">
      <c r="A40" s="10"/>
      <c r="B40" s="11"/>
      <c r="C40" s="11"/>
      <c r="D40" s="11"/>
      <c r="E40" s="12"/>
      <c r="F40" s="10"/>
      <c r="G40" s="11"/>
    </row>
    <row r="41" spans="1:7" x14ac:dyDescent="0.25">
      <c r="A41" s="10"/>
      <c r="B41" s="11"/>
      <c r="C41" s="11"/>
      <c r="D41" s="11"/>
      <c r="E41" s="12"/>
      <c r="F41" s="10"/>
      <c r="G41" s="11"/>
    </row>
    <row r="42" spans="1:7" x14ac:dyDescent="0.25">
      <c r="A42" s="10"/>
      <c r="B42" s="11"/>
      <c r="C42" s="11"/>
      <c r="D42" s="11"/>
      <c r="E42" s="12"/>
      <c r="F42" s="10"/>
      <c r="G42" s="11"/>
    </row>
    <row r="43" spans="1:7" x14ac:dyDescent="0.25">
      <c r="A43" s="10"/>
      <c r="B43" s="11"/>
      <c r="C43" s="11"/>
      <c r="D43" s="11"/>
      <c r="E43" s="12"/>
      <c r="F43" s="10"/>
      <c r="G43" s="11"/>
    </row>
    <row r="44" spans="1:7" x14ac:dyDescent="0.25">
      <c r="A44" s="10"/>
      <c r="B44" s="11"/>
      <c r="C44" s="11"/>
      <c r="D44" s="11"/>
      <c r="E44" s="12"/>
      <c r="F44" s="10"/>
      <c r="G44" s="11"/>
    </row>
    <row r="45" spans="1:7" x14ac:dyDescent="0.25">
      <c r="A45" s="10"/>
      <c r="B45" s="11"/>
      <c r="C45" s="11"/>
      <c r="D45" s="11"/>
      <c r="E45" s="12"/>
      <c r="F45" s="10"/>
      <c r="G45" s="11"/>
    </row>
    <row r="46" spans="1:7" x14ac:dyDescent="0.25">
      <c r="A46" s="10"/>
      <c r="B46" s="11"/>
      <c r="C46" s="11"/>
      <c r="D46" s="11"/>
      <c r="E46" s="12"/>
      <c r="F46" s="10"/>
      <c r="G46" s="11"/>
    </row>
    <row r="47" spans="1:7" x14ac:dyDescent="0.25">
      <c r="A47" s="10"/>
      <c r="B47" s="11"/>
      <c r="C47" s="11"/>
      <c r="D47" s="11"/>
      <c r="E47" s="12"/>
      <c r="F47" s="10"/>
      <c r="G47" s="11"/>
    </row>
    <row r="48" spans="1:7" x14ac:dyDescent="0.25">
      <c r="A48" s="10"/>
      <c r="B48" s="11"/>
      <c r="C48" s="11"/>
      <c r="D48" s="11"/>
      <c r="E48" s="12"/>
      <c r="F48" s="10"/>
      <c r="G48" s="11"/>
    </row>
    <row r="49" spans="1:7" x14ac:dyDescent="0.25">
      <c r="A49" s="10"/>
      <c r="B49" s="11"/>
      <c r="C49" s="11"/>
      <c r="D49" s="11"/>
      <c r="E49" s="12"/>
      <c r="F49" s="10"/>
      <c r="G49" s="11"/>
    </row>
    <row r="50" spans="1:7" x14ac:dyDescent="0.25">
      <c r="A50" s="10"/>
      <c r="B50" s="11"/>
      <c r="C50" s="11"/>
      <c r="D50" s="11"/>
      <c r="E50" s="12"/>
      <c r="F50" s="10"/>
      <c r="G50" s="11"/>
    </row>
    <row r="51" spans="1:7" x14ac:dyDescent="0.25">
      <c r="A51" s="10"/>
      <c r="B51" s="11"/>
      <c r="C51" s="11"/>
      <c r="D51" s="11"/>
      <c r="E51" s="12"/>
      <c r="F51" s="10"/>
      <c r="G51" s="11"/>
    </row>
    <row r="52" spans="1:7" x14ac:dyDescent="0.25">
      <c r="A52" s="10"/>
      <c r="B52" s="11"/>
      <c r="C52" s="11"/>
      <c r="D52" s="11"/>
      <c r="E52" s="12"/>
      <c r="F52" s="10"/>
      <c r="G52" s="11"/>
    </row>
    <row r="53" spans="1:7" x14ac:dyDescent="0.25">
      <c r="A53" s="10"/>
      <c r="B53" s="11"/>
      <c r="C53" s="11"/>
      <c r="D53" s="11"/>
      <c r="E53" s="12"/>
      <c r="F53" s="10"/>
      <c r="G53" s="11"/>
    </row>
    <row r="54" spans="1:7" x14ac:dyDescent="0.25">
      <c r="A54" s="10"/>
      <c r="B54" s="11"/>
      <c r="C54" s="11"/>
      <c r="D54" s="11"/>
      <c r="E54" s="12"/>
      <c r="F54" s="10"/>
      <c r="G54" s="11"/>
    </row>
    <row r="55" spans="1:7" x14ac:dyDescent="0.25">
      <c r="A55" s="10"/>
      <c r="B55" s="11"/>
      <c r="C55" s="11"/>
      <c r="D55" s="11"/>
      <c r="E55" s="12"/>
      <c r="F55" s="10"/>
      <c r="G55" s="11"/>
    </row>
    <row r="56" spans="1:7" x14ac:dyDescent="0.25">
      <c r="A56" s="10"/>
      <c r="B56" s="11"/>
      <c r="C56" s="11"/>
      <c r="D56" s="11"/>
      <c r="E56" s="12"/>
      <c r="F56" s="10"/>
      <c r="G56" s="11"/>
    </row>
    <row r="57" spans="1:7" x14ac:dyDescent="0.25">
      <c r="A57" s="10"/>
      <c r="B57" s="11"/>
      <c r="C57" s="11"/>
      <c r="D57" s="11"/>
      <c r="E57" s="12"/>
      <c r="F57" s="10"/>
      <c r="G57" s="11"/>
    </row>
    <row r="58" spans="1:7" x14ac:dyDescent="0.25">
      <c r="A58" s="10"/>
      <c r="B58" s="11"/>
      <c r="C58" s="11"/>
      <c r="D58" s="11"/>
      <c r="E58" s="12"/>
      <c r="F58" s="10"/>
      <c r="G58" s="11"/>
    </row>
    <row r="59" spans="1:7" x14ac:dyDescent="0.25">
      <c r="A59" s="10"/>
      <c r="B59" s="11"/>
      <c r="C59" s="11"/>
      <c r="D59" s="11"/>
      <c r="E59" s="12"/>
      <c r="F59" s="10"/>
      <c r="G59" s="11"/>
    </row>
    <row r="60" spans="1:7" x14ac:dyDescent="0.25">
      <c r="A60" s="10"/>
      <c r="B60" s="11"/>
      <c r="C60" s="11"/>
      <c r="D60" s="11"/>
      <c r="E60" s="12"/>
      <c r="F60" s="10"/>
      <c r="G60" s="11"/>
    </row>
    <row r="61" spans="1:7" x14ac:dyDescent="0.25">
      <c r="A61" s="10"/>
      <c r="B61" s="11"/>
      <c r="C61" s="11"/>
      <c r="D61" s="11"/>
      <c r="E61" s="12"/>
      <c r="F61" s="10"/>
      <c r="G61" s="11"/>
    </row>
    <row r="62" spans="1:7" x14ac:dyDescent="0.25">
      <c r="A62" s="10"/>
      <c r="B62" s="11"/>
      <c r="C62" s="11"/>
      <c r="D62" s="11"/>
      <c r="E62" s="12"/>
      <c r="F62" s="10"/>
      <c r="G62" s="11"/>
    </row>
    <row r="63" spans="1:7" x14ac:dyDescent="0.25">
      <c r="A63" s="10"/>
      <c r="B63" s="11"/>
      <c r="C63" s="11"/>
      <c r="D63" s="11"/>
      <c r="E63" s="12"/>
      <c r="F63" s="10"/>
      <c r="G63" s="11"/>
    </row>
    <row r="64" spans="1:7" x14ac:dyDescent="0.25">
      <c r="A64" s="10"/>
      <c r="B64" s="11"/>
      <c r="C64" s="11"/>
      <c r="D64" s="11"/>
      <c r="E64" s="12"/>
      <c r="F64" s="10"/>
      <c r="G64" s="11"/>
    </row>
    <row r="65" spans="1:7" x14ac:dyDescent="0.25">
      <c r="A65" s="10"/>
      <c r="B65" s="11"/>
      <c r="C65" s="11"/>
      <c r="D65" s="11"/>
      <c r="E65" s="12"/>
      <c r="F65" s="10"/>
      <c r="G65" s="11"/>
    </row>
    <row r="66" spans="1:7" x14ac:dyDescent="0.25">
      <c r="A66" s="10"/>
      <c r="B66" s="11"/>
      <c r="C66" s="11"/>
      <c r="D66" s="11"/>
      <c r="E66" s="12"/>
      <c r="F66" s="10"/>
      <c r="G66" s="11"/>
    </row>
    <row r="67" spans="1:7" x14ac:dyDescent="0.25">
      <c r="A67" s="10"/>
      <c r="B67" s="11"/>
      <c r="C67" s="11"/>
      <c r="D67" s="11"/>
      <c r="E67" s="12"/>
      <c r="F67" s="10"/>
      <c r="G67" s="11"/>
    </row>
    <row r="68" spans="1:7" x14ac:dyDescent="0.25">
      <c r="A68" s="10"/>
      <c r="B68" s="11"/>
      <c r="C68" s="11"/>
      <c r="D68" s="11"/>
      <c r="E68" s="12"/>
      <c r="F68" s="10"/>
      <c r="G68" s="11"/>
    </row>
    <row r="69" spans="1:7" x14ac:dyDescent="0.25">
      <c r="A69" s="10"/>
      <c r="B69" s="11"/>
      <c r="C69" s="11"/>
      <c r="D69" s="11"/>
      <c r="E69" s="12"/>
      <c r="F69" s="10"/>
      <c r="G69" s="11"/>
    </row>
    <row r="70" spans="1:7" x14ac:dyDescent="0.25">
      <c r="A70" s="10"/>
      <c r="B70" s="11"/>
      <c r="C70" s="11"/>
      <c r="D70" s="11"/>
      <c r="E70" s="12"/>
      <c r="F70" s="10"/>
      <c r="G70" s="11"/>
    </row>
    <row r="71" spans="1:7" x14ac:dyDescent="0.25">
      <c r="A71" s="10"/>
      <c r="B71" s="11"/>
      <c r="C71" s="11"/>
      <c r="D71" s="11"/>
      <c r="E71" s="12"/>
      <c r="F71" s="10"/>
      <c r="G71" s="11"/>
    </row>
    <row r="72" spans="1:7" x14ac:dyDescent="0.25">
      <c r="A72" s="10"/>
      <c r="B72" s="11"/>
      <c r="C72" s="11"/>
      <c r="D72" s="11"/>
      <c r="E72" s="12"/>
      <c r="F72" s="10"/>
      <c r="G72" s="11"/>
    </row>
    <row r="73" spans="1:7" x14ac:dyDescent="0.25">
      <c r="A73" s="10"/>
      <c r="B73" s="11"/>
      <c r="C73" s="11"/>
      <c r="D73" s="11"/>
      <c r="E73" s="12"/>
      <c r="F73" s="10"/>
      <c r="G73" s="11"/>
    </row>
    <row r="74" spans="1:7" x14ac:dyDescent="0.25">
      <c r="A74" s="10"/>
      <c r="B74" s="11"/>
      <c r="C74" s="11"/>
      <c r="D74" s="11"/>
      <c r="E74" s="12"/>
      <c r="F74" s="10"/>
      <c r="G74" s="11"/>
    </row>
    <row r="75" spans="1:7" x14ac:dyDescent="0.25">
      <c r="A75" s="10"/>
      <c r="B75" s="11"/>
      <c r="C75" s="11"/>
      <c r="D75" s="11"/>
      <c r="E75" s="12"/>
      <c r="F75" s="10"/>
      <c r="G75" s="11"/>
    </row>
    <row r="76" spans="1:7" x14ac:dyDescent="0.25">
      <c r="A76" s="10"/>
      <c r="B76" s="11"/>
      <c r="C76" s="11"/>
      <c r="D76" s="11"/>
      <c r="E76" s="12"/>
      <c r="F76" s="10"/>
      <c r="G76" s="11"/>
    </row>
    <row r="77" spans="1:7" x14ac:dyDescent="0.25">
      <c r="A77" s="10"/>
      <c r="B77" s="11"/>
      <c r="C77" s="11"/>
      <c r="D77" s="11"/>
      <c r="E77" s="12"/>
      <c r="F77" s="10"/>
      <c r="G77" s="11"/>
    </row>
    <row r="78" spans="1:7" x14ac:dyDescent="0.25">
      <c r="A78" s="10"/>
      <c r="B78" s="11"/>
      <c r="C78" s="11"/>
      <c r="D78" s="11"/>
      <c r="E78" s="12"/>
      <c r="F78" s="10"/>
      <c r="G78" s="11"/>
    </row>
    <row r="79" spans="1:7" x14ac:dyDescent="0.25">
      <c r="A79" s="10"/>
      <c r="B79" s="11"/>
      <c r="C79" s="11"/>
      <c r="D79" s="11"/>
      <c r="E79" s="12"/>
      <c r="F79" s="10"/>
      <c r="G79" s="11"/>
    </row>
    <row r="80" spans="1:7" x14ac:dyDescent="0.25">
      <c r="A80" s="10"/>
      <c r="B80" s="11"/>
      <c r="C80" s="11"/>
      <c r="D80" s="11"/>
      <c r="E80" s="12"/>
      <c r="F80" s="10"/>
      <c r="G80" s="11"/>
    </row>
    <row r="81" spans="1:7" x14ac:dyDescent="0.25">
      <c r="A81" s="10"/>
      <c r="B81" s="11"/>
      <c r="C81" s="11"/>
      <c r="D81" s="11"/>
      <c r="E81" s="12"/>
      <c r="F81" s="10"/>
      <c r="G81" s="11"/>
    </row>
    <row r="82" spans="1:7" x14ac:dyDescent="0.25">
      <c r="A82" s="10"/>
      <c r="B82" s="11"/>
      <c r="C82" s="11"/>
      <c r="D82" s="11"/>
      <c r="E82" s="12"/>
      <c r="F82" s="10"/>
      <c r="G82" s="11"/>
    </row>
    <row r="83" spans="1:7" x14ac:dyDescent="0.25">
      <c r="A83" s="10"/>
      <c r="B83" s="11"/>
      <c r="C83" s="11"/>
      <c r="D83" s="11"/>
      <c r="E83" s="12"/>
      <c r="F83" s="10"/>
      <c r="G83" s="11"/>
    </row>
    <row r="84" spans="1:7" x14ac:dyDescent="0.25">
      <c r="A84" s="10"/>
      <c r="B84" s="11"/>
      <c r="C84" s="11"/>
      <c r="D84" s="11"/>
      <c r="E84" s="12"/>
      <c r="F84" s="10"/>
      <c r="G84" s="11"/>
    </row>
    <row r="85" spans="1:7" x14ac:dyDescent="0.25">
      <c r="A85" s="10"/>
      <c r="B85" s="11"/>
      <c r="C85" s="11"/>
      <c r="D85" s="11"/>
      <c r="E85" s="12"/>
      <c r="F85" s="10"/>
      <c r="G85" s="11"/>
    </row>
    <row r="86" spans="1:7" x14ac:dyDescent="0.25">
      <c r="A86" s="10"/>
      <c r="B86" s="11"/>
      <c r="C86" s="11"/>
      <c r="D86" s="11"/>
      <c r="E86" s="12"/>
      <c r="F86" s="10"/>
      <c r="G86" s="11"/>
    </row>
    <row r="87" spans="1:7" x14ac:dyDescent="0.25">
      <c r="A87" s="10"/>
      <c r="B87" s="11"/>
      <c r="C87" s="11"/>
      <c r="D87" s="11"/>
      <c r="E87" s="12"/>
      <c r="F87" s="10"/>
      <c r="G87" s="11"/>
    </row>
    <row r="88" spans="1:7" x14ac:dyDescent="0.25">
      <c r="A88" s="10"/>
      <c r="B88" s="11"/>
      <c r="C88" s="11"/>
      <c r="D88" s="11"/>
      <c r="E88" s="12"/>
      <c r="F88" s="10"/>
      <c r="G88" s="11"/>
    </row>
    <row r="89" spans="1:7" x14ac:dyDescent="0.25">
      <c r="A89" s="10"/>
      <c r="B89" s="11"/>
      <c r="C89" s="11"/>
      <c r="D89" s="11"/>
      <c r="E89" s="12"/>
      <c r="F89" s="10"/>
      <c r="G89" s="11"/>
    </row>
    <row r="90" spans="1:7" x14ac:dyDescent="0.25">
      <c r="A90" s="10"/>
      <c r="B90" s="11"/>
      <c r="C90" s="11"/>
      <c r="D90" s="11"/>
      <c r="E90" s="12"/>
      <c r="F90" s="10"/>
      <c r="G90" s="11"/>
    </row>
    <row r="91" spans="1:7" x14ac:dyDescent="0.25">
      <c r="A91" s="10"/>
      <c r="B91" s="11"/>
      <c r="C91" s="11"/>
      <c r="D91" s="11"/>
      <c r="E91" s="12"/>
      <c r="F91" s="10"/>
      <c r="G91" s="11"/>
    </row>
    <row r="92" spans="1:7" x14ac:dyDescent="0.25">
      <c r="A92" s="10"/>
      <c r="B92" s="11"/>
      <c r="C92" s="11"/>
      <c r="D92" s="11"/>
      <c r="E92" s="12"/>
      <c r="F92" s="10"/>
      <c r="G92" s="11"/>
    </row>
    <row r="93" spans="1:7" x14ac:dyDescent="0.25">
      <c r="A93" s="10"/>
      <c r="B93" s="11"/>
      <c r="C93" s="11"/>
      <c r="D93" s="11"/>
      <c r="E93" s="12"/>
      <c r="F93" s="10"/>
      <c r="G93" s="11"/>
    </row>
    <row r="94" spans="1:7" x14ac:dyDescent="0.25">
      <c r="A94" s="10"/>
      <c r="B94" s="11"/>
      <c r="C94" s="11"/>
      <c r="D94" s="11"/>
      <c r="E94" s="12"/>
      <c r="F94" s="10"/>
      <c r="G94" s="11"/>
    </row>
    <row r="95" spans="1:7" x14ac:dyDescent="0.25">
      <c r="A95" s="10"/>
      <c r="B95" s="11"/>
      <c r="C95" s="11"/>
      <c r="D95" s="11"/>
      <c r="E95" s="12"/>
      <c r="F95" s="10"/>
      <c r="G95" s="11"/>
    </row>
    <row r="96" spans="1:7" x14ac:dyDescent="0.25">
      <c r="A96" s="10"/>
      <c r="B96" s="11"/>
      <c r="C96" s="11"/>
      <c r="D96" s="11"/>
      <c r="E96" s="12"/>
      <c r="F96" s="10"/>
      <c r="G96" s="11"/>
    </row>
    <row r="97" spans="1:7" x14ac:dyDescent="0.25">
      <c r="A97" s="10"/>
      <c r="B97" s="11"/>
      <c r="C97" s="11"/>
      <c r="D97" s="11"/>
      <c r="E97" s="12"/>
      <c r="F97" s="10"/>
      <c r="G97" s="11"/>
    </row>
    <row r="98" spans="1:7" x14ac:dyDescent="0.25">
      <c r="A98" s="10"/>
      <c r="B98" s="11"/>
      <c r="C98" s="11"/>
      <c r="D98" s="11"/>
      <c r="E98" s="12"/>
      <c r="F98" s="10"/>
      <c r="G98" s="11"/>
    </row>
    <row r="99" spans="1:7" x14ac:dyDescent="0.25">
      <c r="A99" s="10"/>
      <c r="B99" s="11"/>
      <c r="C99" s="11"/>
      <c r="D99" s="11"/>
      <c r="E99" s="12"/>
      <c r="F99" s="10"/>
      <c r="G99" s="11"/>
    </row>
    <row r="100" spans="1:7" x14ac:dyDescent="0.25">
      <c r="A100" s="10"/>
      <c r="B100" s="11"/>
      <c r="C100" s="11"/>
      <c r="D100" s="11"/>
      <c r="E100" s="12"/>
      <c r="F100" s="10"/>
      <c r="G100" s="11"/>
    </row>
    <row r="101" spans="1:7" x14ac:dyDescent="0.25">
      <c r="A101" s="10"/>
      <c r="B101" s="11"/>
      <c r="C101" s="11"/>
      <c r="D101" s="11"/>
      <c r="E101" s="12"/>
      <c r="F101" s="10"/>
      <c r="G101" s="11"/>
    </row>
    <row r="102" spans="1:7" x14ac:dyDescent="0.25">
      <c r="A102" s="10"/>
      <c r="B102" s="11"/>
      <c r="C102" s="11"/>
      <c r="D102" s="11"/>
      <c r="E102" s="12"/>
      <c r="F102" s="10"/>
      <c r="G102" s="11"/>
    </row>
    <row r="103" spans="1:7" x14ac:dyDescent="0.25">
      <c r="A103" s="10"/>
      <c r="B103" s="11"/>
      <c r="C103" s="11"/>
      <c r="D103" s="11"/>
      <c r="E103" s="12"/>
      <c r="F103" s="10"/>
      <c r="G103" s="11"/>
    </row>
    <row r="104" spans="1:7" x14ac:dyDescent="0.25">
      <c r="A104" s="10"/>
      <c r="B104" s="11"/>
      <c r="C104" s="11"/>
      <c r="D104" s="11"/>
      <c r="E104" s="12"/>
      <c r="F104" s="10"/>
      <c r="G104" s="11"/>
    </row>
    <row r="105" spans="1:7" x14ac:dyDescent="0.25">
      <c r="A105" s="10"/>
      <c r="B105" s="11"/>
      <c r="C105" s="11"/>
      <c r="D105" s="11"/>
      <c r="E105" s="12"/>
      <c r="F105" s="10"/>
      <c r="G105" s="11"/>
    </row>
    <row r="106" spans="1:7" x14ac:dyDescent="0.25">
      <c r="A106" s="10"/>
      <c r="B106" s="11"/>
      <c r="C106" s="11"/>
      <c r="D106" s="11"/>
      <c r="E106" s="12"/>
      <c r="F106" s="10"/>
      <c r="G106" s="11"/>
    </row>
    <row r="107" spans="1:7" x14ac:dyDescent="0.25">
      <c r="A107" s="10"/>
      <c r="B107" s="11"/>
      <c r="C107" s="11"/>
      <c r="D107" s="11"/>
      <c r="E107" s="12"/>
      <c r="F107" s="10"/>
      <c r="G107" s="11"/>
    </row>
    <row r="108" spans="1:7" x14ac:dyDescent="0.25">
      <c r="A108" s="10"/>
      <c r="B108" s="11"/>
      <c r="C108" s="11"/>
      <c r="D108" s="11"/>
      <c r="E108" s="12"/>
      <c r="F108" s="10"/>
      <c r="G108" s="11"/>
    </row>
    <row r="109" spans="1:7" x14ac:dyDescent="0.25">
      <c r="A109" s="10"/>
      <c r="B109" s="11"/>
      <c r="C109" s="11"/>
      <c r="D109" s="11"/>
      <c r="E109" s="12"/>
      <c r="F109" s="10"/>
      <c r="G109" s="11"/>
    </row>
    <row r="110" spans="1:7" x14ac:dyDescent="0.25">
      <c r="A110" s="10"/>
      <c r="B110" s="11"/>
      <c r="C110" s="11"/>
      <c r="D110" s="11"/>
      <c r="E110" s="12"/>
      <c r="F110" s="10"/>
      <c r="G110" s="11"/>
    </row>
    <row r="111" spans="1:7" x14ac:dyDescent="0.25">
      <c r="A111" s="10"/>
      <c r="B111" s="11"/>
      <c r="C111" s="11"/>
      <c r="D111" s="11"/>
      <c r="E111" s="12"/>
      <c r="F111" s="10"/>
      <c r="G111" s="11"/>
    </row>
    <row r="112" spans="1:7" x14ac:dyDescent="0.25">
      <c r="A112" s="10"/>
      <c r="B112" s="11"/>
      <c r="C112" s="11"/>
      <c r="D112" s="11"/>
      <c r="E112" s="12"/>
      <c r="F112" s="10"/>
      <c r="G112" s="11"/>
    </row>
    <row r="113" spans="1:7" x14ac:dyDescent="0.25">
      <c r="A113" s="10"/>
      <c r="B113" s="11"/>
      <c r="C113" s="11"/>
      <c r="D113" s="11"/>
      <c r="E113" s="12"/>
      <c r="F113" s="10"/>
      <c r="G113" s="11"/>
    </row>
    <row r="114" spans="1:7" x14ac:dyDescent="0.25">
      <c r="A114" s="10"/>
      <c r="B114" s="11"/>
      <c r="C114" s="11"/>
      <c r="D114" s="11"/>
      <c r="E114" s="12"/>
      <c r="F114" s="10"/>
      <c r="G114" s="11"/>
    </row>
    <row r="115" spans="1:7" x14ac:dyDescent="0.25">
      <c r="A115" s="10"/>
      <c r="B115" s="11"/>
      <c r="C115" s="11"/>
      <c r="D115" s="11"/>
      <c r="E115" s="12"/>
      <c r="F115" s="10"/>
      <c r="G115" s="11"/>
    </row>
    <row r="116" spans="1:7" x14ac:dyDescent="0.25">
      <c r="A116" s="10"/>
      <c r="B116" s="11"/>
      <c r="C116" s="11"/>
      <c r="D116" s="11"/>
      <c r="E116" s="12"/>
      <c r="F116" s="10"/>
      <c r="G116" s="11"/>
    </row>
    <row r="117" spans="1:7" x14ac:dyDescent="0.25">
      <c r="A117" s="10"/>
      <c r="B117" s="11"/>
      <c r="C117" s="11"/>
      <c r="D117" s="11"/>
      <c r="E117" s="12"/>
      <c r="F117" s="10"/>
      <c r="G117" s="11"/>
    </row>
    <row r="118" spans="1:7" x14ac:dyDescent="0.25">
      <c r="A118" s="10"/>
      <c r="B118" s="11"/>
      <c r="C118" s="11"/>
      <c r="D118" s="11"/>
      <c r="E118" s="12"/>
      <c r="F118" s="10"/>
      <c r="G118" s="11"/>
    </row>
    <row r="119" spans="1:7" x14ac:dyDescent="0.25">
      <c r="A119" s="10"/>
      <c r="B119" s="11"/>
      <c r="C119" s="11"/>
      <c r="D119" s="11"/>
      <c r="E119" s="12"/>
      <c r="F119" s="10"/>
      <c r="G119" s="11"/>
    </row>
    <row r="120" spans="1:7" x14ac:dyDescent="0.25">
      <c r="A120" s="10"/>
      <c r="B120" s="11"/>
      <c r="C120" s="11"/>
      <c r="D120" s="11"/>
      <c r="E120" s="12"/>
      <c r="F120" s="10"/>
      <c r="G120" s="11"/>
    </row>
    <row r="121" spans="1:7" x14ac:dyDescent="0.25">
      <c r="A121" s="10"/>
      <c r="B121" s="11"/>
      <c r="C121" s="11"/>
      <c r="D121" s="11"/>
      <c r="E121" s="12"/>
      <c r="F121" s="10"/>
      <c r="G121" s="11"/>
    </row>
    <row r="122" spans="1:7" x14ac:dyDescent="0.25">
      <c r="A122" s="10"/>
      <c r="B122" s="11"/>
      <c r="C122" s="11"/>
      <c r="D122" s="11"/>
      <c r="E122" s="12"/>
      <c r="F122" s="10"/>
      <c r="G122" s="11"/>
    </row>
    <row r="123" spans="1:7" x14ac:dyDescent="0.25">
      <c r="A123" s="10"/>
      <c r="B123" s="11"/>
      <c r="C123" s="11"/>
      <c r="D123" s="11"/>
      <c r="E123" s="12"/>
      <c r="F123" s="10"/>
      <c r="G123" s="11"/>
    </row>
    <row r="124" spans="1:7" x14ac:dyDescent="0.25">
      <c r="A124" s="10"/>
      <c r="B124" s="11"/>
      <c r="C124" s="11"/>
      <c r="D124" s="11"/>
      <c r="E124" s="12"/>
      <c r="F124" s="10"/>
      <c r="G124" s="11"/>
    </row>
    <row r="125" spans="1:7" x14ac:dyDescent="0.25">
      <c r="A125" s="10"/>
      <c r="B125" s="11"/>
      <c r="C125" s="11"/>
      <c r="D125" s="11"/>
      <c r="E125" s="12"/>
      <c r="F125" s="10"/>
      <c r="G125" s="11"/>
    </row>
    <row r="126" spans="1:7" x14ac:dyDescent="0.25">
      <c r="A126" s="10"/>
      <c r="B126" s="11"/>
      <c r="C126" s="11"/>
      <c r="D126" s="11"/>
      <c r="E126" s="12"/>
      <c r="F126" s="10"/>
      <c r="G126" s="11"/>
    </row>
    <row r="127" spans="1:7" x14ac:dyDescent="0.25">
      <c r="A127" s="10"/>
      <c r="B127" s="11"/>
      <c r="C127" s="11"/>
      <c r="D127" s="11"/>
      <c r="E127" s="12"/>
      <c r="F127" s="10"/>
      <c r="G127" s="11"/>
    </row>
    <row r="128" spans="1:7" x14ac:dyDescent="0.25">
      <c r="A128" s="10"/>
      <c r="B128" s="11"/>
      <c r="C128" s="11"/>
      <c r="D128" s="11"/>
      <c r="E128" s="12"/>
      <c r="F128" s="10"/>
      <c r="G128" s="11"/>
    </row>
    <row r="129" spans="1:7" x14ac:dyDescent="0.25">
      <c r="A129" s="10"/>
      <c r="B129" s="11"/>
      <c r="C129" s="11"/>
      <c r="D129" s="11"/>
      <c r="E129" s="12"/>
      <c r="F129" s="10"/>
      <c r="G129" s="11"/>
    </row>
    <row r="130" spans="1:7" x14ac:dyDescent="0.25">
      <c r="A130" s="10"/>
      <c r="B130" s="11"/>
      <c r="C130" s="11"/>
      <c r="D130" s="11"/>
      <c r="E130" s="12"/>
      <c r="F130" s="10"/>
      <c r="G130" s="11"/>
    </row>
    <row r="131" spans="1:7" x14ac:dyDescent="0.25">
      <c r="A131" s="10"/>
      <c r="B131" s="11"/>
      <c r="C131" s="11"/>
      <c r="D131" s="11"/>
      <c r="E131" s="12"/>
      <c r="F131" s="10"/>
      <c r="G131" s="11"/>
    </row>
    <row r="132" spans="1:7" x14ac:dyDescent="0.25">
      <c r="A132" s="10"/>
      <c r="B132" s="11"/>
      <c r="C132" s="11"/>
      <c r="D132" s="11"/>
      <c r="E132" s="12"/>
      <c r="F132" s="10"/>
      <c r="G132" s="11"/>
    </row>
    <row r="133" spans="1:7" x14ac:dyDescent="0.25">
      <c r="A133" s="10"/>
      <c r="B133" s="11"/>
      <c r="C133" s="11"/>
      <c r="D133" s="11"/>
      <c r="E133" s="12"/>
      <c r="F133" s="10"/>
      <c r="G133" s="11"/>
    </row>
    <row r="134" spans="1:7" x14ac:dyDescent="0.25">
      <c r="A134" s="10"/>
      <c r="B134" s="11"/>
      <c r="C134" s="11"/>
      <c r="D134" s="11"/>
      <c r="E134" s="12"/>
      <c r="F134" s="10"/>
      <c r="G134" s="11"/>
    </row>
    <row r="135" spans="1:7" x14ac:dyDescent="0.25">
      <c r="A135" s="10"/>
      <c r="B135" s="11"/>
      <c r="C135" s="11"/>
      <c r="D135" s="11"/>
      <c r="E135" s="12"/>
      <c r="F135" s="10"/>
      <c r="G135" s="11"/>
    </row>
    <row r="136" spans="1:7" x14ac:dyDescent="0.25">
      <c r="A136" s="10"/>
      <c r="B136" s="11"/>
      <c r="C136" s="11"/>
      <c r="D136" s="11"/>
      <c r="E136" s="12"/>
      <c r="F136" s="10"/>
      <c r="G136" s="11"/>
    </row>
    <row r="137" spans="1:7" x14ac:dyDescent="0.25">
      <c r="A137" s="10"/>
      <c r="B137" s="11"/>
      <c r="C137" s="11"/>
      <c r="D137" s="11"/>
      <c r="E137" s="12"/>
      <c r="F137" s="10"/>
      <c r="G137" s="11"/>
    </row>
    <row r="138" spans="1:7" x14ac:dyDescent="0.25">
      <c r="A138" s="10"/>
      <c r="B138" s="11"/>
      <c r="C138" s="11"/>
      <c r="D138" s="11"/>
      <c r="E138" s="12"/>
      <c r="F138" s="10"/>
      <c r="G138" s="11"/>
    </row>
    <row r="139" spans="1:7" x14ac:dyDescent="0.25">
      <c r="A139" s="10"/>
      <c r="B139" s="11"/>
      <c r="C139" s="11"/>
      <c r="D139" s="11"/>
      <c r="E139" s="12"/>
      <c r="F139" s="10"/>
      <c r="G139" s="11"/>
    </row>
    <row r="140" spans="1:7" x14ac:dyDescent="0.25">
      <c r="A140" s="10"/>
      <c r="B140" s="11"/>
      <c r="C140" s="11"/>
      <c r="D140" s="11"/>
      <c r="E140" s="12"/>
      <c r="F140" s="10"/>
      <c r="G140" s="11"/>
    </row>
    <row r="141" spans="1:7" x14ac:dyDescent="0.25">
      <c r="A141" s="10"/>
      <c r="B141" s="11"/>
      <c r="C141" s="11"/>
      <c r="D141" s="11"/>
      <c r="E141" s="12"/>
      <c r="F141" s="10"/>
      <c r="G141" s="11"/>
    </row>
    <row r="142" spans="1:7" x14ac:dyDescent="0.25">
      <c r="A142" s="10"/>
      <c r="B142" s="11"/>
      <c r="C142" s="11"/>
      <c r="D142" s="11"/>
      <c r="E142" s="12"/>
      <c r="F142" s="10"/>
      <c r="G142" s="11"/>
    </row>
    <row r="143" spans="1:7" x14ac:dyDescent="0.25">
      <c r="A143" s="10"/>
      <c r="B143" s="11"/>
      <c r="C143" s="11"/>
      <c r="D143" s="11"/>
      <c r="E143" s="12"/>
      <c r="F143" s="10"/>
      <c r="G143" s="11"/>
    </row>
    <row r="144" spans="1:7" x14ac:dyDescent="0.25">
      <c r="A144" s="10"/>
      <c r="B144" s="11"/>
      <c r="C144" s="11"/>
      <c r="D144" s="11"/>
      <c r="E144" s="12"/>
      <c r="F144" s="10"/>
      <c r="G144" s="11"/>
    </row>
    <row r="145" spans="1:7" x14ac:dyDescent="0.25">
      <c r="A145" s="10"/>
      <c r="B145" s="11"/>
      <c r="C145" s="11"/>
      <c r="D145" s="11"/>
      <c r="E145" s="12"/>
      <c r="F145" s="10"/>
      <c r="G145" s="11"/>
    </row>
    <row r="146" spans="1:7" x14ac:dyDescent="0.25">
      <c r="A146" s="10"/>
      <c r="B146" s="11"/>
      <c r="C146" s="11"/>
      <c r="D146" s="11"/>
      <c r="E146" s="12"/>
      <c r="F146" s="10"/>
      <c r="G146" s="11"/>
    </row>
    <row r="147" spans="1:7" x14ac:dyDescent="0.25">
      <c r="A147" s="10"/>
      <c r="B147" s="11"/>
      <c r="C147" s="11"/>
      <c r="D147" s="11"/>
      <c r="E147" s="12"/>
      <c r="F147" s="10"/>
      <c r="G147" s="11"/>
    </row>
    <row r="148" spans="1:7" x14ac:dyDescent="0.25">
      <c r="A148" s="10"/>
      <c r="B148" s="11"/>
      <c r="C148" s="11"/>
      <c r="D148" s="11"/>
      <c r="E148" s="12"/>
      <c r="F148" s="10"/>
      <c r="G148" s="11"/>
    </row>
    <row r="149" spans="1:7" x14ac:dyDescent="0.25">
      <c r="A149" s="10"/>
      <c r="B149" s="11"/>
      <c r="C149" s="11"/>
      <c r="D149" s="11"/>
      <c r="E149" s="12"/>
      <c r="F149" s="10"/>
      <c r="G149" s="11"/>
    </row>
    <row r="150" spans="1:7" x14ac:dyDescent="0.25">
      <c r="A150" s="10"/>
      <c r="B150" s="11"/>
      <c r="C150" s="11"/>
      <c r="D150" s="11"/>
      <c r="E150" s="12"/>
      <c r="F150" s="10"/>
      <c r="G150" s="11"/>
    </row>
    <row r="151" spans="1:7" x14ac:dyDescent="0.25">
      <c r="A151" s="10"/>
      <c r="B151" s="11"/>
      <c r="C151" s="11"/>
      <c r="D151" s="11"/>
      <c r="E151" s="12"/>
      <c r="F151" s="10"/>
      <c r="G151" s="11"/>
    </row>
    <row r="152" spans="1:7" x14ac:dyDescent="0.25">
      <c r="A152" s="10"/>
      <c r="B152" s="11"/>
      <c r="C152" s="11"/>
      <c r="D152" s="11"/>
      <c r="E152" s="12"/>
      <c r="F152" s="10"/>
      <c r="G152" s="11"/>
    </row>
    <row r="153" spans="1:7" x14ac:dyDescent="0.25">
      <c r="A153" s="10"/>
      <c r="B153" s="11"/>
      <c r="C153" s="11"/>
      <c r="D153" s="11"/>
      <c r="E153" s="12"/>
      <c r="F153" s="10"/>
      <c r="G153" s="11"/>
    </row>
    <row r="154" spans="1:7" x14ac:dyDescent="0.25">
      <c r="A154" s="10"/>
      <c r="B154" s="11"/>
      <c r="C154" s="11"/>
      <c r="D154" s="11"/>
      <c r="E154" s="12"/>
      <c r="F154" s="10"/>
      <c r="G154" s="11"/>
    </row>
    <row r="155" spans="1:7" x14ac:dyDescent="0.25">
      <c r="A155" s="10"/>
      <c r="B155" s="11"/>
      <c r="C155" s="11"/>
      <c r="D155" s="11"/>
      <c r="E155" s="12"/>
      <c r="F155" s="10"/>
      <c r="G155" s="11"/>
    </row>
    <row r="156" spans="1:7" x14ac:dyDescent="0.25">
      <c r="A156" s="10"/>
      <c r="B156" s="11"/>
      <c r="C156" s="11"/>
      <c r="D156" s="11"/>
      <c r="E156" s="12"/>
      <c r="F156" s="10"/>
      <c r="G156" s="11"/>
    </row>
    <row r="157" spans="1:7" x14ac:dyDescent="0.25">
      <c r="A157" s="10"/>
      <c r="B157" s="11"/>
      <c r="C157" s="11"/>
      <c r="D157" s="11"/>
      <c r="E157" s="12"/>
      <c r="F157" s="10"/>
      <c r="G157" s="11"/>
    </row>
    <row r="158" spans="1:7" x14ac:dyDescent="0.25">
      <c r="A158" s="10"/>
      <c r="B158" s="11"/>
      <c r="C158" s="11"/>
      <c r="D158" s="11"/>
      <c r="E158" s="12"/>
      <c r="F158" s="10"/>
      <c r="G158" s="11"/>
    </row>
    <row r="159" spans="1:7" x14ac:dyDescent="0.25">
      <c r="A159" s="10"/>
      <c r="B159" s="11"/>
      <c r="C159" s="11"/>
      <c r="D159" s="11"/>
      <c r="E159" s="12"/>
      <c r="F159" s="10"/>
      <c r="G159" s="11"/>
    </row>
    <row r="160" spans="1:7" x14ac:dyDescent="0.25">
      <c r="A160" s="10"/>
      <c r="B160" s="11"/>
      <c r="C160" s="11"/>
      <c r="D160" s="11"/>
      <c r="E160" s="12"/>
      <c r="F160" s="10"/>
      <c r="G160" s="11"/>
    </row>
    <row r="161" spans="1:7" x14ac:dyDescent="0.25">
      <c r="A161" s="10"/>
      <c r="B161" s="11"/>
      <c r="C161" s="11"/>
      <c r="D161" s="11"/>
      <c r="E161" s="12"/>
      <c r="F161" s="10"/>
      <c r="G161" s="11"/>
    </row>
    <row r="162" spans="1:7" x14ac:dyDescent="0.25">
      <c r="A162" s="10"/>
      <c r="B162" s="11"/>
      <c r="C162" s="11"/>
      <c r="D162" s="11"/>
      <c r="E162" s="12"/>
      <c r="F162" s="10"/>
      <c r="G162" s="11"/>
    </row>
    <row r="163" spans="1:7" x14ac:dyDescent="0.25">
      <c r="A163" s="10"/>
      <c r="B163" s="11"/>
      <c r="C163" s="11"/>
      <c r="D163" s="11"/>
      <c r="E163" s="12"/>
      <c r="F163" s="10"/>
      <c r="G163" s="11"/>
    </row>
    <row r="164" spans="1:7" x14ac:dyDescent="0.25">
      <c r="A164" s="10"/>
      <c r="B164" s="11"/>
      <c r="C164" s="11"/>
      <c r="D164" s="11"/>
      <c r="E164" s="12"/>
      <c r="F164" s="10"/>
      <c r="G164" s="11"/>
    </row>
    <row r="165" spans="1:7" x14ac:dyDescent="0.25">
      <c r="A165" s="10"/>
      <c r="B165" s="11"/>
      <c r="C165" s="11"/>
      <c r="D165" s="11"/>
      <c r="E165" s="12"/>
      <c r="F165" s="10"/>
      <c r="G165" s="11"/>
    </row>
    <row r="166" spans="1:7" x14ac:dyDescent="0.25">
      <c r="A166" s="10"/>
      <c r="B166" s="11"/>
      <c r="C166" s="11"/>
      <c r="D166" s="11"/>
      <c r="E166" s="12"/>
      <c r="F166" s="10"/>
      <c r="G166" s="11"/>
    </row>
    <row r="167" spans="1:7" x14ac:dyDescent="0.25">
      <c r="A167" s="10"/>
      <c r="B167" s="11"/>
      <c r="C167" s="11"/>
      <c r="D167" s="11"/>
      <c r="E167" s="12"/>
      <c r="F167" s="10"/>
      <c r="G167" s="11"/>
    </row>
    <row r="168" spans="1:7" x14ac:dyDescent="0.25">
      <c r="A168" s="10"/>
      <c r="B168" s="11"/>
      <c r="C168" s="11"/>
      <c r="D168" s="11"/>
      <c r="E168" s="12"/>
      <c r="F168" s="10"/>
      <c r="G168" s="11"/>
    </row>
    <row r="169" spans="1:7" x14ac:dyDescent="0.25">
      <c r="A169" s="10"/>
      <c r="B169" s="11"/>
      <c r="C169" s="11"/>
      <c r="D169" s="11"/>
      <c r="E169" s="12"/>
      <c r="F169" s="10"/>
      <c r="G169" s="11"/>
    </row>
    <row r="170" spans="1:7" x14ac:dyDescent="0.25">
      <c r="A170" s="10"/>
      <c r="B170" s="11"/>
      <c r="C170" s="11"/>
      <c r="D170" s="11"/>
      <c r="E170" s="12"/>
      <c r="F170" s="10"/>
      <c r="G170" s="11"/>
    </row>
    <row r="171" spans="1:7" x14ac:dyDescent="0.25">
      <c r="A171" s="10"/>
      <c r="B171" s="11"/>
      <c r="C171" s="11"/>
      <c r="D171" s="11"/>
      <c r="E171" s="12"/>
      <c r="F171" s="10"/>
      <c r="G171" s="11"/>
    </row>
    <row r="172" spans="1:7" x14ac:dyDescent="0.25">
      <c r="A172" s="10"/>
      <c r="B172" s="11"/>
      <c r="C172" s="11"/>
      <c r="D172" s="11"/>
      <c r="E172" s="12"/>
      <c r="F172" s="10"/>
      <c r="G172" s="11"/>
    </row>
    <row r="173" spans="1:7" x14ac:dyDescent="0.25">
      <c r="A173" s="10"/>
      <c r="B173" s="11"/>
      <c r="C173" s="11"/>
      <c r="D173" s="11"/>
      <c r="E173" s="12"/>
      <c r="F173" s="10"/>
      <c r="G173" s="11"/>
    </row>
    <row r="174" spans="1:7" x14ac:dyDescent="0.25">
      <c r="A174" s="10"/>
      <c r="B174" s="11"/>
      <c r="C174" s="11"/>
      <c r="D174" s="11"/>
      <c r="E174" s="12"/>
      <c r="F174" s="10"/>
      <c r="G174" s="11"/>
    </row>
    <row r="175" spans="1:7" x14ac:dyDescent="0.25">
      <c r="A175" s="10"/>
      <c r="B175" s="11"/>
      <c r="C175" s="11"/>
      <c r="D175" s="11"/>
      <c r="E175" s="12"/>
      <c r="F175" s="10"/>
      <c r="G175" s="11"/>
    </row>
    <row r="176" spans="1:7" x14ac:dyDescent="0.25">
      <c r="A176" s="10"/>
      <c r="B176" s="11"/>
      <c r="C176" s="11"/>
      <c r="D176" s="11"/>
      <c r="E176" s="12"/>
      <c r="F176" s="10"/>
      <c r="G176" s="11"/>
    </row>
    <row r="177" spans="1:7" x14ac:dyDescent="0.25">
      <c r="A177" s="10"/>
      <c r="B177" s="11"/>
      <c r="C177" s="11"/>
      <c r="D177" s="11"/>
      <c r="E177" s="12"/>
      <c r="F177" s="10"/>
      <c r="G177" s="11"/>
    </row>
    <row r="178" spans="1:7" x14ac:dyDescent="0.25">
      <c r="A178" s="10"/>
      <c r="B178" s="11"/>
      <c r="C178" s="11"/>
      <c r="D178" s="11"/>
      <c r="E178" s="12"/>
      <c r="F178" s="10"/>
      <c r="G178" s="11"/>
    </row>
    <row r="179" spans="1:7" x14ac:dyDescent="0.25">
      <c r="A179" s="10"/>
      <c r="B179" s="11"/>
      <c r="C179" s="11"/>
      <c r="D179" s="11"/>
      <c r="E179" s="12"/>
      <c r="F179" s="10"/>
      <c r="G179" s="11"/>
    </row>
    <row r="180" spans="1:7" x14ac:dyDescent="0.25">
      <c r="A180" s="10"/>
      <c r="B180" s="11"/>
      <c r="C180" s="11"/>
      <c r="D180" s="11"/>
      <c r="E180" s="12"/>
      <c r="F180" s="10"/>
      <c r="G180" s="11"/>
    </row>
    <row r="181" spans="1:7" x14ac:dyDescent="0.25">
      <c r="A181" s="10"/>
      <c r="B181" s="11"/>
      <c r="C181" s="11"/>
      <c r="D181" s="11"/>
      <c r="E181" s="12"/>
      <c r="F181" s="10"/>
      <c r="G181" s="11"/>
    </row>
    <row r="182" spans="1:7" x14ac:dyDescent="0.25">
      <c r="A182" s="10"/>
      <c r="B182" s="11"/>
      <c r="C182" s="11"/>
      <c r="D182" s="11"/>
      <c r="E182" s="12"/>
      <c r="F182" s="10"/>
      <c r="G182" s="11"/>
    </row>
    <row r="183" spans="1:7" x14ac:dyDescent="0.25">
      <c r="A183" s="10"/>
      <c r="B183" s="11"/>
      <c r="C183" s="11"/>
      <c r="D183" s="11"/>
      <c r="E183" s="12"/>
      <c r="F183" s="10"/>
      <c r="G183" s="11"/>
    </row>
    <row r="184" spans="1:7" x14ac:dyDescent="0.25">
      <c r="A184" s="10"/>
      <c r="B184" s="11"/>
      <c r="C184" s="11"/>
      <c r="D184" s="11"/>
      <c r="E184" s="12"/>
      <c r="F184" s="10"/>
      <c r="G184" s="11"/>
    </row>
    <row r="185" spans="1:7" x14ac:dyDescent="0.25">
      <c r="A185" s="10"/>
      <c r="B185" s="11"/>
      <c r="C185" s="11"/>
      <c r="D185" s="11"/>
      <c r="E185" s="12"/>
      <c r="F185" s="10"/>
      <c r="G185" s="11"/>
    </row>
    <row r="186" spans="1:7" x14ac:dyDescent="0.25">
      <c r="A186" s="10"/>
      <c r="B186" s="11"/>
      <c r="C186" s="11"/>
      <c r="D186" s="11"/>
      <c r="E186" s="12"/>
      <c r="F186" s="10"/>
      <c r="G186" s="11"/>
    </row>
    <row r="187" spans="1:7" x14ac:dyDescent="0.25">
      <c r="A187" s="10"/>
      <c r="B187" s="11"/>
      <c r="C187" s="11"/>
      <c r="D187" s="11"/>
      <c r="E187" s="12"/>
      <c r="F187" s="10"/>
      <c r="G187" s="11"/>
    </row>
    <row r="188" spans="1:7" x14ac:dyDescent="0.25">
      <c r="A188" s="10"/>
      <c r="B188" s="11"/>
      <c r="C188" s="11"/>
      <c r="D188" s="11"/>
      <c r="E188" s="12"/>
      <c r="F188" s="10"/>
      <c r="G188" s="11"/>
    </row>
    <row r="189" spans="1:7" x14ac:dyDescent="0.25">
      <c r="A189" s="10"/>
      <c r="B189" s="11"/>
      <c r="C189" s="11"/>
      <c r="D189" s="11"/>
      <c r="E189" s="12"/>
      <c r="F189" s="10"/>
      <c r="G189" s="11"/>
    </row>
    <row r="190" spans="1:7" x14ac:dyDescent="0.25">
      <c r="A190" s="10"/>
      <c r="B190" s="11"/>
      <c r="C190" s="11"/>
      <c r="D190" s="11"/>
      <c r="E190" s="12"/>
      <c r="F190" s="10"/>
      <c r="G190" s="11"/>
    </row>
    <row r="191" spans="1:7" x14ac:dyDescent="0.25">
      <c r="A191" s="10"/>
      <c r="B191" s="11"/>
      <c r="C191" s="11"/>
      <c r="D191" s="11"/>
      <c r="E191" s="12"/>
      <c r="F191" s="10"/>
      <c r="G191" s="11"/>
    </row>
    <row r="192" spans="1:7" x14ac:dyDescent="0.25">
      <c r="A192" s="10"/>
      <c r="B192" s="11"/>
      <c r="C192" s="11"/>
      <c r="D192" s="11"/>
      <c r="E192" s="12"/>
      <c r="F192" s="10"/>
      <c r="G192" s="11"/>
    </row>
    <row r="193" spans="1:7" x14ac:dyDescent="0.25">
      <c r="A193" s="10"/>
      <c r="B193" s="11"/>
      <c r="C193" s="11"/>
      <c r="D193" s="11"/>
      <c r="E193" s="12"/>
      <c r="F193" s="10"/>
      <c r="G193" s="11"/>
    </row>
    <row r="194" spans="1:7" x14ac:dyDescent="0.25">
      <c r="A194" s="10"/>
      <c r="B194" s="11"/>
      <c r="C194" s="11"/>
      <c r="D194" s="11"/>
      <c r="E194" s="12"/>
      <c r="F194" s="10"/>
      <c r="G194" s="11"/>
    </row>
    <row r="195" spans="1:7" x14ac:dyDescent="0.25">
      <c r="A195" s="10"/>
      <c r="B195" s="11"/>
      <c r="C195" s="11"/>
      <c r="D195" s="11"/>
      <c r="E195" s="12"/>
      <c r="F195" s="10"/>
      <c r="G195" s="11"/>
    </row>
    <row r="196" spans="1:7" x14ac:dyDescent="0.25">
      <c r="A196" s="10"/>
      <c r="B196" s="11"/>
      <c r="C196" s="11"/>
      <c r="D196" s="11"/>
      <c r="E196" s="12"/>
      <c r="F196" s="10"/>
      <c r="G196" s="11"/>
    </row>
    <row r="197" spans="1:7" x14ac:dyDescent="0.25">
      <c r="A197" s="10"/>
      <c r="B197" s="11"/>
      <c r="C197" s="11"/>
      <c r="D197" s="11"/>
      <c r="E197" s="12"/>
      <c r="F197" s="10"/>
      <c r="G197" s="11"/>
    </row>
    <row r="198" spans="1:7" x14ac:dyDescent="0.25">
      <c r="A198" s="10"/>
      <c r="B198" s="11"/>
      <c r="C198" s="11"/>
      <c r="D198" s="11"/>
      <c r="E198" s="12"/>
      <c r="F198" s="10"/>
      <c r="G198" s="11"/>
    </row>
    <row r="199" spans="1:7" x14ac:dyDescent="0.25">
      <c r="A199" s="10"/>
      <c r="B199" s="11"/>
      <c r="C199" s="11"/>
      <c r="D199" s="11"/>
      <c r="E199" s="12"/>
      <c r="F199" s="10"/>
      <c r="G199" s="11"/>
    </row>
    <row r="200" spans="1:7" x14ac:dyDescent="0.25">
      <c r="A200" s="10"/>
      <c r="B200" s="11"/>
      <c r="C200" s="11"/>
      <c r="D200" s="11"/>
      <c r="E200" s="12"/>
      <c r="F200" s="10"/>
      <c r="G200" s="11"/>
    </row>
    <row r="201" spans="1:7" x14ac:dyDescent="0.25">
      <c r="A201" s="10"/>
      <c r="B201" s="11"/>
      <c r="C201" s="11"/>
      <c r="D201" s="11"/>
      <c r="E201" s="12"/>
      <c r="F201" s="10"/>
      <c r="G201" s="11"/>
    </row>
    <row r="202" spans="1:7" x14ac:dyDescent="0.25">
      <c r="A202" s="10"/>
      <c r="B202" s="11"/>
      <c r="C202" s="11"/>
      <c r="D202" s="11"/>
      <c r="E202" s="12"/>
      <c r="F202" s="10"/>
      <c r="G202" s="11"/>
    </row>
    <row r="203" spans="1:7" x14ac:dyDescent="0.25">
      <c r="A203" s="10"/>
      <c r="B203" s="11"/>
      <c r="C203" s="11"/>
      <c r="D203" s="11"/>
      <c r="E203" s="12"/>
      <c r="F203" s="10"/>
      <c r="G203" s="11"/>
    </row>
  </sheetData>
  <dataValidations count="1">
    <dataValidation type="list" allowBlank="1" showInputMessage="1" showErrorMessage="1" sqref="G4:G203" xr:uid="{CE198BCD-1A3A-4433-8488-98FB932EFF0F}">
      <mc:AlternateContent xmlns:x12ac="http://schemas.microsoft.com/office/spreadsheetml/2011/1/ac" xmlns:mc="http://schemas.openxmlformats.org/markup-compatibility/2006">
        <mc:Choice Requires="x12ac">
          <x12ac:list>"Recebido,Pendente"</x12ac:list>
        </mc:Choice>
        <mc:Fallback>
          <formula1>"Recebido,Pendente"</formula1>
        </mc:Fallback>
      </mc:AlternateContent>
    </dataValidation>
  </dataValidation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E3F5-0D66-4279-A268-49809370D47A}">
  <sheetPr>
    <tabColor rgb="FFC9A961"/>
  </sheetPr>
  <dimension ref="A1:J203"/>
  <sheetViews>
    <sheetView workbookViewId="0"/>
  </sheetViews>
  <sheetFormatPr defaultRowHeight="13.8" x14ac:dyDescent="0.25"/>
  <cols>
    <col min="1" max="1" width="12.77734375" style="1" customWidth="1"/>
    <col min="2" max="2" width="26.77734375" style="1" customWidth="1"/>
    <col min="3" max="3" width="34.77734375" style="1" customWidth="1"/>
    <col min="4" max="4" width="20.77734375" style="1" customWidth="1"/>
    <col min="5" max="7" width="14.77734375" style="1" customWidth="1"/>
    <col min="8" max="8" width="8.88671875" style="1"/>
    <col min="9" max="9" width="26.77734375" style="1" customWidth="1"/>
    <col min="10" max="10" width="16.77734375" style="1" customWidth="1"/>
    <col min="11" max="16384" width="8.88671875" style="1"/>
  </cols>
  <sheetData>
    <row r="1" spans="1:10" ht="19.2" x14ac:dyDescent="0.35">
      <c r="A1" s="8" t="s">
        <v>38</v>
      </c>
    </row>
    <row r="3" spans="1:10" ht="25.95" customHeight="1" x14ac:dyDescent="0.25">
      <c r="A3" s="9" t="s">
        <v>19</v>
      </c>
      <c r="B3" s="9" t="s">
        <v>39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I3" s="14" t="s">
        <v>34</v>
      </c>
      <c r="J3" s="15"/>
    </row>
    <row r="4" spans="1:10" x14ac:dyDescent="0.25">
      <c r="A4" s="10">
        <v>46178</v>
      </c>
      <c r="B4" s="11" t="s">
        <v>40</v>
      </c>
      <c r="C4" s="11" t="s">
        <v>41</v>
      </c>
      <c r="D4" s="11" t="s">
        <v>42</v>
      </c>
      <c r="E4" s="12">
        <v>1200</v>
      </c>
      <c r="F4" s="10">
        <v>46183</v>
      </c>
      <c r="G4" s="11" t="s">
        <v>43</v>
      </c>
      <c r="I4" s="16" t="s">
        <v>47</v>
      </c>
      <c r="J4" s="17">
        <f>SUMIF(G4:G203,"Pago",E4:E203)</f>
        <v>1200</v>
      </c>
    </row>
    <row r="5" spans="1:10" x14ac:dyDescent="0.25">
      <c r="A5" s="10">
        <v>46193</v>
      </c>
      <c r="B5" s="11" t="s">
        <v>44</v>
      </c>
      <c r="C5" s="11" t="s">
        <v>45</v>
      </c>
      <c r="D5" s="11" t="s">
        <v>46</v>
      </c>
      <c r="E5" s="12">
        <v>76</v>
      </c>
      <c r="F5" s="10">
        <v>46193</v>
      </c>
      <c r="G5" s="11" t="s">
        <v>33</v>
      </c>
      <c r="I5" s="16" t="s">
        <v>48</v>
      </c>
      <c r="J5" s="17">
        <f>SUMIF(G4:G203,"Pendente",E4:E203)</f>
        <v>76</v>
      </c>
    </row>
    <row r="6" spans="1:10" x14ac:dyDescent="0.25">
      <c r="A6" s="10"/>
      <c r="B6" s="11"/>
      <c r="C6" s="11"/>
      <c r="D6" s="11"/>
      <c r="E6" s="12"/>
      <c r="F6" s="10"/>
      <c r="G6" s="11"/>
      <c r="I6" s="16" t="s">
        <v>49</v>
      </c>
      <c r="J6" s="17">
        <f>SUM(E4:E203)</f>
        <v>1276</v>
      </c>
    </row>
    <row r="7" spans="1:10" x14ac:dyDescent="0.25">
      <c r="A7" s="10"/>
      <c r="B7" s="11"/>
      <c r="C7" s="11"/>
      <c r="D7" s="11"/>
      <c r="E7" s="12"/>
      <c r="F7" s="10"/>
      <c r="G7" s="11"/>
    </row>
    <row r="8" spans="1:10" x14ac:dyDescent="0.25">
      <c r="A8" s="10"/>
      <c r="B8" s="11"/>
      <c r="C8" s="11"/>
      <c r="D8" s="11"/>
      <c r="E8" s="12"/>
      <c r="F8" s="10"/>
      <c r="G8" s="11"/>
    </row>
    <row r="9" spans="1:10" x14ac:dyDescent="0.25">
      <c r="A9" s="10"/>
      <c r="B9" s="11"/>
      <c r="C9" s="11"/>
      <c r="D9" s="11"/>
      <c r="E9" s="12"/>
      <c r="F9" s="10"/>
      <c r="G9" s="11"/>
    </row>
    <row r="10" spans="1:10" x14ac:dyDescent="0.25">
      <c r="A10" s="10"/>
      <c r="B10" s="11"/>
      <c r="C10" s="11"/>
      <c r="D10" s="11"/>
      <c r="E10" s="12"/>
      <c r="F10" s="10"/>
      <c r="G10" s="11"/>
    </row>
    <row r="11" spans="1:10" x14ac:dyDescent="0.25">
      <c r="A11" s="10"/>
      <c r="B11" s="11"/>
      <c r="C11" s="11"/>
      <c r="D11" s="11"/>
      <c r="E11" s="12"/>
      <c r="F11" s="10"/>
      <c r="G11" s="11"/>
    </row>
    <row r="12" spans="1:10" x14ac:dyDescent="0.25">
      <c r="A12" s="10"/>
      <c r="B12" s="11"/>
      <c r="C12" s="11"/>
      <c r="D12" s="11"/>
      <c r="E12" s="12"/>
      <c r="F12" s="10"/>
      <c r="G12" s="11"/>
    </row>
    <row r="13" spans="1:10" x14ac:dyDescent="0.25">
      <c r="A13" s="10"/>
      <c r="B13" s="11"/>
      <c r="C13" s="11"/>
      <c r="D13" s="11"/>
      <c r="E13" s="12"/>
      <c r="F13" s="10"/>
      <c r="G13" s="11"/>
    </row>
    <row r="14" spans="1:10" x14ac:dyDescent="0.25">
      <c r="A14" s="10"/>
      <c r="B14" s="11"/>
      <c r="C14" s="11"/>
      <c r="D14" s="11"/>
      <c r="E14" s="12"/>
      <c r="F14" s="10"/>
      <c r="G14" s="11"/>
    </row>
    <row r="15" spans="1:10" x14ac:dyDescent="0.25">
      <c r="A15" s="10"/>
      <c r="B15" s="11"/>
      <c r="C15" s="11"/>
      <c r="D15" s="11"/>
      <c r="E15" s="12"/>
      <c r="F15" s="10"/>
      <c r="G15" s="11"/>
    </row>
    <row r="16" spans="1:10" x14ac:dyDescent="0.25">
      <c r="A16" s="10"/>
      <c r="B16" s="11"/>
      <c r="C16" s="11"/>
      <c r="D16" s="11"/>
      <c r="E16" s="12"/>
      <c r="F16" s="10"/>
      <c r="G16" s="11"/>
    </row>
    <row r="17" spans="1:7" x14ac:dyDescent="0.25">
      <c r="A17" s="10"/>
      <c r="B17" s="11"/>
      <c r="C17" s="11"/>
      <c r="D17" s="11"/>
      <c r="E17" s="12"/>
      <c r="F17" s="10"/>
      <c r="G17" s="11"/>
    </row>
    <row r="18" spans="1:7" x14ac:dyDescent="0.25">
      <c r="A18" s="10"/>
      <c r="B18" s="11"/>
      <c r="C18" s="11"/>
      <c r="D18" s="11"/>
      <c r="E18" s="12"/>
      <c r="F18" s="10"/>
      <c r="G18" s="11"/>
    </row>
    <row r="19" spans="1:7" x14ac:dyDescent="0.25">
      <c r="A19" s="10"/>
      <c r="B19" s="11"/>
      <c r="C19" s="11"/>
      <c r="D19" s="11"/>
      <c r="E19" s="12"/>
      <c r="F19" s="10"/>
      <c r="G19" s="11"/>
    </row>
    <row r="20" spans="1:7" x14ac:dyDescent="0.25">
      <c r="A20" s="10"/>
      <c r="B20" s="11"/>
      <c r="C20" s="11"/>
      <c r="D20" s="11"/>
      <c r="E20" s="12"/>
      <c r="F20" s="10"/>
      <c r="G20" s="11"/>
    </row>
    <row r="21" spans="1:7" x14ac:dyDescent="0.25">
      <c r="A21" s="10"/>
      <c r="B21" s="11"/>
      <c r="C21" s="11"/>
      <c r="D21" s="11"/>
      <c r="E21" s="12"/>
      <c r="F21" s="10"/>
      <c r="G21" s="11"/>
    </row>
    <row r="22" spans="1:7" x14ac:dyDescent="0.25">
      <c r="A22" s="10"/>
      <c r="B22" s="11"/>
      <c r="C22" s="11"/>
      <c r="D22" s="11"/>
      <c r="E22" s="12"/>
      <c r="F22" s="10"/>
      <c r="G22" s="11"/>
    </row>
    <row r="23" spans="1:7" x14ac:dyDescent="0.25">
      <c r="A23" s="10"/>
      <c r="B23" s="11"/>
      <c r="C23" s="11"/>
      <c r="D23" s="11"/>
      <c r="E23" s="12"/>
      <c r="F23" s="10"/>
      <c r="G23" s="11"/>
    </row>
    <row r="24" spans="1:7" x14ac:dyDescent="0.25">
      <c r="A24" s="10"/>
      <c r="B24" s="11"/>
      <c r="C24" s="11"/>
      <c r="D24" s="11"/>
      <c r="E24" s="12"/>
      <c r="F24" s="10"/>
      <c r="G24" s="11"/>
    </row>
    <row r="25" spans="1:7" x14ac:dyDescent="0.25">
      <c r="A25" s="10"/>
      <c r="B25" s="11"/>
      <c r="C25" s="11"/>
      <c r="D25" s="11"/>
      <c r="E25" s="12"/>
      <c r="F25" s="10"/>
      <c r="G25" s="11"/>
    </row>
    <row r="26" spans="1:7" x14ac:dyDescent="0.25">
      <c r="A26" s="10"/>
      <c r="B26" s="11"/>
      <c r="C26" s="11"/>
      <c r="D26" s="11"/>
      <c r="E26" s="12"/>
      <c r="F26" s="10"/>
      <c r="G26" s="11"/>
    </row>
    <row r="27" spans="1:7" x14ac:dyDescent="0.25">
      <c r="A27" s="10"/>
      <c r="B27" s="11"/>
      <c r="C27" s="11"/>
      <c r="D27" s="11"/>
      <c r="E27" s="12"/>
      <c r="F27" s="10"/>
      <c r="G27" s="11"/>
    </row>
    <row r="28" spans="1:7" x14ac:dyDescent="0.25">
      <c r="A28" s="10"/>
      <c r="B28" s="11"/>
      <c r="C28" s="11"/>
      <c r="D28" s="11"/>
      <c r="E28" s="12"/>
      <c r="F28" s="10"/>
      <c r="G28" s="11"/>
    </row>
    <row r="29" spans="1:7" x14ac:dyDescent="0.25">
      <c r="A29" s="10"/>
      <c r="B29" s="11"/>
      <c r="C29" s="11"/>
      <c r="D29" s="11"/>
      <c r="E29" s="12"/>
      <c r="F29" s="10"/>
      <c r="G29" s="11"/>
    </row>
    <row r="30" spans="1:7" x14ac:dyDescent="0.25">
      <c r="A30" s="10"/>
      <c r="B30" s="11"/>
      <c r="C30" s="11"/>
      <c r="D30" s="11"/>
      <c r="E30" s="12"/>
      <c r="F30" s="10"/>
      <c r="G30" s="11"/>
    </row>
    <row r="31" spans="1:7" x14ac:dyDescent="0.25">
      <c r="A31" s="10"/>
      <c r="B31" s="11"/>
      <c r="C31" s="11"/>
      <c r="D31" s="11"/>
      <c r="E31" s="12"/>
      <c r="F31" s="10"/>
      <c r="G31" s="11"/>
    </row>
    <row r="32" spans="1:7" x14ac:dyDescent="0.25">
      <c r="A32" s="10"/>
      <c r="B32" s="11"/>
      <c r="C32" s="11"/>
      <c r="D32" s="11"/>
      <c r="E32" s="12"/>
      <c r="F32" s="10"/>
      <c r="G32" s="11"/>
    </row>
    <row r="33" spans="1:7" x14ac:dyDescent="0.25">
      <c r="A33" s="10"/>
      <c r="B33" s="11"/>
      <c r="C33" s="11"/>
      <c r="D33" s="11"/>
      <c r="E33" s="12"/>
      <c r="F33" s="10"/>
      <c r="G33" s="11"/>
    </row>
    <row r="34" spans="1:7" x14ac:dyDescent="0.25">
      <c r="A34" s="10"/>
      <c r="B34" s="11"/>
      <c r="C34" s="11"/>
      <c r="D34" s="11"/>
      <c r="E34" s="12"/>
      <c r="F34" s="10"/>
      <c r="G34" s="11"/>
    </row>
    <row r="35" spans="1:7" x14ac:dyDescent="0.25">
      <c r="A35" s="10"/>
      <c r="B35" s="11"/>
      <c r="C35" s="11"/>
      <c r="D35" s="11"/>
      <c r="E35" s="12"/>
      <c r="F35" s="10"/>
      <c r="G35" s="11"/>
    </row>
    <row r="36" spans="1:7" x14ac:dyDescent="0.25">
      <c r="A36" s="10"/>
      <c r="B36" s="11"/>
      <c r="C36" s="11"/>
      <c r="D36" s="11"/>
      <c r="E36" s="12"/>
      <c r="F36" s="10"/>
      <c r="G36" s="11"/>
    </row>
    <row r="37" spans="1:7" x14ac:dyDescent="0.25">
      <c r="A37" s="10"/>
      <c r="B37" s="11"/>
      <c r="C37" s="11"/>
      <c r="D37" s="11"/>
      <c r="E37" s="12"/>
      <c r="F37" s="10"/>
      <c r="G37" s="11"/>
    </row>
    <row r="38" spans="1:7" x14ac:dyDescent="0.25">
      <c r="A38" s="10"/>
      <c r="B38" s="11"/>
      <c r="C38" s="11"/>
      <c r="D38" s="11"/>
      <c r="E38" s="12"/>
      <c r="F38" s="10"/>
      <c r="G38" s="11"/>
    </row>
    <row r="39" spans="1:7" x14ac:dyDescent="0.25">
      <c r="A39" s="10"/>
      <c r="B39" s="11"/>
      <c r="C39" s="11"/>
      <c r="D39" s="11"/>
      <c r="E39" s="12"/>
      <c r="F39" s="10"/>
      <c r="G39" s="11"/>
    </row>
    <row r="40" spans="1:7" x14ac:dyDescent="0.25">
      <c r="A40" s="10"/>
      <c r="B40" s="11"/>
      <c r="C40" s="11"/>
      <c r="D40" s="11"/>
      <c r="E40" s="12"/>
      <c r="F40" s="10"/>
      <c r="G40" s="11"/>
    </row>
    <row r="41" spans="1:7" x14ac:dyDescent="0.25">
      <c r="A41" s="10"/>
      <c r="B41" s="11"/>
      <c r="C41" s="11"/>
      <c r="D41" s="11"/>
      <c r="E41" s="12"/>
      <c r="F41" s="10"/>
      <c r="G41" s="11"/>
    </row>
    <row r="42" spans="1:7" x14ac:dyDescent="0.25">
      <c r="A42" s="10"/>
      <c r="B42" s="11"/>
      <c r="C42" s="11"/>
      <c r="D42" s="11"/>
      <c r="E42" s="12"/>
      <c r="F42" s="10"/>
      <c r="G42" s="11"/>
    </row>
    <row r="43" spans="1:7" x14ac:dyDescent="0.25">
      <c r="A43" s="10"/>
      <c r="B43" s="11"/>
      <c r="C43" s="11"/>
      <c r="D43" s="11"/>
      <c r="E43" s="12"/>
      <c r="F43" s="10"/>
      <c r="G43" s="11"/>
    </row>
    <row r="44" spans="1:7" x14ac:dyDescent="0.25">
      <c r="A44" s="10"/>
      <c r="B44" s="11"/>
      <c r="C44" s="11"/>
      <c r="D44" s="11"/>
      <c r="E44" s="12"/>
      <c r="F44" s="10"/>
      <c r="G44" s="11"/>
    </row>
    <row r="45" spans="1:7" x14ac:dyDescent="0.25">
      <c r="A45" s="10"/>
      <c r="B45" s="11"/>
      <c r="C45" s="11"/>
      <c r="D45" s="11"/>
      <c r="E45" s="12"/>
      <c r="F45" s="10"/>
      <c r="G45" s="11"/>
    </row>
    <row r="46" spans="1:7" x14ac:dyDescent="0.25">
      <c r="A46" s="10"/>
      <c r="B46" s="11"/>
      <c r="C46" s="11"/>
      <c r="D46" s="11"/>
      <c r="E46" s="12"/>
      <c r="F46" s="10"/>
      <c r="G46" s="11"/>
    </row>
    <row r="47" spans="1:7" x14ac:dyDescent="0.25">
      <c r="A47" s="10"/>
      <c r="B47" s="11"/>
      <c r="C47" s="11"/>
      <c r="D47" s="11"/>
      <c r="E47" s="12"/>
      <c r="F47" s="10"/>
      <c r="G47" s="11"/>
    </row>
    <row r="48" spans="1:7" x14ac:dyDescent="0.25">
      <c r="A48" s="10"/>
      <c r="B48" s="11"/>
      <c r="C48" s="11"/>
      <c r="D48" s="11"/>
      <c r="E48" s="12"/>
      <c r="F48" s="10"/>
      <c r="G48" s="11"/>
    </row>
    <row r="49" spans="1:7" x14ac:dyDescent="0.25">
      <c r="A49" s="10"/>
      <c r="B49" s="11"/>
      <c r="C49" s="11"/>
      <c r="D49" s="11"/>
      <c r="E49" s="12"/>
      <c r="F49" s="10"/>
      <c r="G49" s="11"/>
    </row>
    <row r="50" spans="1:7" x14ac:dyDescent="0.25">
      <c r="A50" s="10"/>
      <c r="B50" s="11"/>
      <c r="C50" s="11"/>
      <c r="D50" s="11"/>
      <c r="E50" s="12"/>
      <c r="F50" s="10"/>
      <c r="G50" s="11"/>
    </row>
    <row r="51" spans="1:7" x14ac:dyDescent="0.25">
      <c r="A51" s="10"/>
      <c r="B51" s="11"/>
      <c r="C51" s="11"/>
      <c r="D51" s="11"/>
      <c r="E51" s="12"/>
      <c r="F51" s="10"/>
      <c r="G51" s="11"/>
    </row>
    <row r="52" spans="1:7" x14ac:dyDescent="0.25">
      <c r="A52" s="10"/>
      <c r="B52" s="11"/>
      <c r="C52" s="11"/>
      <c r="D52" s="11"/>
      <c r="E52" s="12"/>
      <c r="F52" s="10"/>
      <c r="G52" s="11"/>
    </row>
    <row r="53" spans="1:7" x14ac:dyDescent="0.25">
      <c r="A53" s="10"/>
      <c r="B53" s="11"/>
      <c r="C53" s="11"/>
      <c r="D53" s="11"/>
      <c r="E53" s="12"/>
      <c r="F53" s="10"/>
      <c r="G53" s="11"/>
    </row>
    <row r="54" spans="1:7" x14ac:dyDescent="0.25">
      <c r="A54" s="10"/>
      <c r="B54" s="11"/>
      <c r="C54" s="11"/>
      <c r="D54" s="11"/>
      <c r="E54" s="12"/>
      <c r="F54" s="10"/>
      <c r="G54" s="11"/>
    </row>
    <row r="55" spans="1:7" x14ac:dyDescent="0.25">
      <c r="A55" s="10"/>
      <c r="B55" s="11"/>
      <c r="C55" s="11"/>
      <c r="D55" s="11"/>
      <c r="E55" s="12"/>
      <c r="F55" s="10"/>
      <c r="G55" s="11"/>
    </row>
    <row r="56" spans="1:7" x14ac:dyDescent="0.25">
      <c r="A56" s="10"/>
      <c r="B56" s="11"/>
      <c r="C56" s="11"/>
      <c r="D56" s="11"/>
      <c r="E56" s="12"/>
      <c r="F56" s="10"/>
      <c r="G56" s="11"/>
    </row>
    <row r="57" spans="1:7" x14ac:dyDescent="0.25">
      <c r="A57" s="10"/>
      <c r="B57" s="11"/>
      <c r="C57" s="11"/>
      <c r="D57" s="11"/>
      <c r="E57" s="12"/>
      <c r="F57" s="10"/>
      <c r="G57" s="11"/>
    </row>
    <row r="58" spans="1:7" x14ac:dyDescent="0.25">
      <c r="A58" s="10"/>
      <c r="B58" s="11"/>
      <c r="C58" s="11"/>
      <c r="D58" s="11"/>
      <c r="E58" s="12"/>
      <c r="F58" s="10"/>
      <c r="G58" s="11"/>
    </row>
    <row r="59" spans="1:7" x14ac:dyDescent="0.25">
      <c r="A59" s="10"/>
      <c r="B59" s="11"/>
      <c r="C59" s="11"/>
      <c r="D59" s="11"/>
      <c r="E59" s="12"/>
      <c r="F59" s="10"/>
      <c r="G59" s="11"/>
    </row>
    <row r="60" spans="1:7" x14ac:dyDescent="0.25">
      <c r="A60" s="10"/>
      <c r="B60" s="11"/>
      <c r="C60" s="11"/>
      <c r="D60" s="11"/>
      <c r="E60" s="12"/>
      <c r="F60" s="10"/>
      <c r="G60" s="11"/>
    </row>
    <row r="61" spans="1:7" x14ac:dyDescent="0.25">
      <c r="A61" s="10"/>
      <c r="B61" s="11"/>
      <c r="C61" s="11"/>
      <c r="D61" s="11"/>
      <c r="E61" s="12"/>
      <c r="F61" s="10"/>
      <c r="G61" s="11"/>
    </row>
    <row r="62" spans="1:7" x14ac:dyDescent="0.25">
      <c r="A62" s="10"/>
      <c r="B62" s="11"/>
      <c r="C62" s="11"/>
      <c r="D62" s="11"/>
      <c r="E62" s="12"/>
      <c r="F62" s="10"/>
      <c r="G62" s="11"/>
    </row>
    <row r="63" spans="1:7" x14ac:dyDescent="0.25">
      <c r="A63" s="10"/>
      <c r="B63" s="11"/>
      <c r="C63" s="11"/>
      <c r="D63" s="11"/>
      <c r="E63" s="12"/>
      <c r="F63" s="10"/>
      <c r="G63" s="11"/>
    </row>
    <row r="64" spans="1:7" x14ac:dyDescent="0.25">
      <c r="A64" s="10"/>
      <c r="B64" s="11"/>
      <c r="C64" s="11"/>
      <c r="D64" s="11"/>
      <c r="E64" s="12"/>
      <c r="F64" s="10"/>
      <c r="G64" s="11"/>
    </row>
    <row r="65" spans="1:7" x14ac:dyDescent="0.25">
      <c r="A65" s="10"/>
      <c r="B65" s="11"/>
      <c r="C65" s="11"/>
      <c r="D65" s="11"/>
      <c r="E65" s="12"/>
      <c r="F65" s="10"/>
      <c r="G65" s="11"/>
    </row>
    <row r="66" spans="1:7" x14ac:dyDescent="0.25">
      <c r="A66" s="10"/>
      <c r="B66" s="11"/>
      <c r="C66" s="11"/>
      <c r="D66" s="11"/>
      <c r="E66" s="12"/>
      <c r="F66" s="10"/>
      <c r="G66" s="11"/>
    </row>
    <row r="67" spans="1:7" x14ac:dyDescent="0.25">
      <c r="A67" s="10"/>
      <c r="B67" s="11"/>
      <c r="C67" s="11"/>
      <c r="D67" s="11"/>
      <c r="E67" s="12"/>
      <c r="F67" s="10"/>
      <c r="G67" s="11"/>
    </row>
    <row r="68" spans="1:7" x14ac:dyDescent="0.25">
      <c r="A68" s="10"/>
      <c r="B68" s="11"/>
      <c r="C68" s="11"/>
      <c r="D68" s="11"/>
      <c r="E68" s="12"/>
      <c r="F68" s="10"/>
      <c r="G68" s="11"/>
    </row>
    <row r="69" spans="1:7" x14ac:dyDescent="0.25">
      <c r="A69" s="10"/>
      <c r="B69" s="11"/>
      <c r="C69" s="11"/>
      <c r="D69" s="11"/>
      <c r="E69" s="12"/>
      <c r="F69" s="10"/>
      <c r="G69" s="11"/>
    </row>
    <row r="70" spans="1:7" x14ac:dyDescent="0.25">
      <c r="A70" s="10"/>
      <c r="B70" s="11"/>
      <c r="C70" s="11"/>
      <c r="D70" s="11"/>
      <c r="E70" s="12"/>
      <c r="F70" s="10"/>
      <c r="G70" s="11"/>
    </row>
    <row r="71" spans="1:7" x14ac:dyDescent="0.25">
      <c r="A71" s="10"/>
      <c r="B71" s="11"/>
      <c r="C71" s="11"/>
      <c r="D71" s="11"/>
      <c r="E71" s="12"/>
      <c r="F71" s="10"/>
      <c r="G71" s="11"/>
    </row>
    <row r="72" spans="1:7" x14ac:dyDescent="0.25">
      <c r="A72" s="10"/>
      <c r="B72" s="11"/>
      <c r="C72" s="11"/>
      <c r="D72" s="11"/>
      <c r="E72" s="12"/>
      <c r="F72" s="10"/>
      <c r="G72" s="11"/>
    </row>
    <row r="73" spans="1:7" x14ac:dyDescent="0.25">
      <c r="A73" s="10"/>
      <c r="B73" s="11"/>
      <c r="C73" s="11"/>
      <c r="D73" s="11"/>
      <c r="E73" s="12"/>
      <c r="F73" s="10"/>
      <c r="G73" s="11"/>
    </row>
    <row r="74" spans="1:7" x14ac:dyDescent="0.25">
      <c r="A74" s="10"/>
      <c r="B74" s="11"/>
      <c r="C74" s="11"/>
      <c r="D74" s="11"/>
      <c r="E74" s="12"/>
      <c r="F74" s="10"/>
      <c r="G74" s="11"/>
    </row>
    <row r="75" spans="1:7" x14ac:dyDescent="0.25">
      <c r="A75" s="10"/>
      <c r="B75" s="11"/>
      <c r="C75" s="11"/>
      <c r="D75" s="11"/>
      <c r="E75" s="12"/>
      <c r="F75" s="10"/>
      <c r="G75" s="11"/>
    </row>
    <row r="76" spans="1:7" x14ac:dyDescent="0.25">
      <c r="A76" s="10"/>
      <c r="B76" s="11"/>
      <c r="C76" s="11"/>
      <c r="D76" s="11"/>
      <c r="E76" s="12"/>
      <c r="F76" s="10"/>
      <c r="G76" s="11"/>
    </row>
    <row r="77" spans="1:7" x14ac:dyDescent="0.25">
      <c r="A77" s="10"/>
      <c r="B77" s="11"/>
      <c r="C77" s="11"/>
      <c r="D77" s="11"/>
      <c r="E77" s="12"/>
      <c r="F77" s="10"/>
      <c r="G77" s="11"/>
    </row>
    <row r="78" spans="1:7" x14ac:dyDescent="0.25">
      <c r="A78" s="10"/>
      <c r="B78" s="11"/>
      <c r="C78" s="11"/>
      <c r="D78" s="11"/>
      <c r="E78" s="12"/>
      <c r="F78" s="10"/>
      <c r="G78" s="11"/>
    </row>
    <row r="79" spans="1:7" x14ac:dyDescent="0.25">
      <c r="A79" s="10"/>
      <c r="B79" s="11"/>
      <c r="C79" s="11"/>
      <c r="D79" s="11"/>
      <c r="E79" s="12"/>
      <c r="F79" s="10"/>
      <c r="G79" s="11"/>
    </row>
    <row r="80" spans="1:7" x14ac:dyDescent="0.25">
      <c r="A80" s="10"/>
      <c r="B80" s="11"/>
      <c r="C80" s="11"/>
      <c r="D80" s="11"/>
      <c r="E80" s="12"/>
      <c r="F80" s="10"/>
      <c r="G80" s="11"/>
    </row>
    <row r="81" spans="1:7" x14ac:dyDescent="0.25">
      <c r="A81" s="10"/>
      <c r="B81" s="11"/>
      <c r="C81" s="11"/>
      <c r="D81" s="11"/>
      <c r="E81" s="12"/>
      <c r="F81" s="10"/>
      <c r="G81" s="11"/>
    </row>
    <row r="82" spans="1:7" x14ac:dyDescent="0.25">
      <c r="A82" s="10"/>
      <c r="B82" s="11"/>
      <c r="C82" s="11"/>
      <c r="D82" s="11"/>
      <c r="E82" s="12"/>
      <c r="F82" s="10"/>
      <c r="G82" s="11"/>
    </row>
    <row r="83" spans="1:7" x14ac:dyDescent="0.25">
      <c r="A83" s="10"/>
      <c r="B83" s="11"/>
      <c r="C83" s="11"/>
      <c r="D83" s="11"/>
      <c r="E83" s="12"/>
      <c r="F83" s="10"/>
      <c r="G83" s="11"/>
    </row>
    <row r="84" spans="1:7" x14ac:dyDescent="0.25">
      <c r="A84" s="10"/>
      <c r="B84" s="11"/>
      <c r="C84" s="11"/>
      <c r="D84" s="11"/>
      <c r="E84" s="12"/>
      <c r="F84" s="10"/>
      <c r="G84" s="11"/>
    </row>
    <row r="85" spans="1:7" x14ac:dyDescent="0.25">
      <c r="A85" s="10"/>
      <c r="B85" s="11"/>
      <c r="C85" s="11"/>
      <c r="D85" s="11"/>
      <c r="E85" s="12"/>
      <c r="F85" s="10"/>
      <c r="G85" s="11"/>
    </row>
    <row r="86" spans="1:7" x14ac:dyDescent="0.25">
      <c r="A86" s="10"/>
      <c r="B86" s="11"/>
      <c r="C86" s="11"/>
      <c r="D86" s="11"/>
      <c r="E86" s="12"/>
      <c r="F86" s="10"/>
      <c r="G86" s="11"/>
    </row>
    <row r="87" spans="1:7" x14ac:dyDescent="0.25">
      <c r="A87" s="10"/>
      <c r="B87" s="11"/>
      <c r="C87" s="11"/>
      <c r="D87" s="11"/>
      <c r="E87" s="12"/>
      <c r="F87" s="10"/>
      <c r="G87" s="11"/>
    </row>
    <row r="88" spans="1:7" x14ac:dyDescent="0.25">
      <c r="A88" s="10"/>
      <c r="B88" s="11"/>
      <c r="C88" s="11"/>
      <c r="D88" s="11"/>
      <c r="E88" s="12"/>
      <c r="F88" s="10"/>
      <c r="G88" s="11"/>
    </row>
    <row r="89" spans="1:7" x14ac:dyDescent="0.25">
      <c r="A89" s="10"/>
      <c r="B89" s="11"/>
      <c r="C89" s="11"/>
      <c r="D89" s="11"/>
      <c r="E89" s="12"/>
      <c r="F89" s="10"/>
      <c r="G89" s="11"/>
    </row>
    <row r="90" spans="1:7" x14ac:dyDescent="0.25">
      <c r="A90" s="10"/>
      <c r="B90" s="11"/>
      <c r="C90" s="11"/>
      <c r="D90" s="11"/>
      <c r="E90" s="12"/>
      <c r="F90" s="10"/>
      <c r="G90" s="11"/>
    </row>
    <row r="91" spans="1:7" x14ac:dyDescent="0.25">
      <c r="A91" s="10"/>
      <c r="B91" s="11"/>
      <c r="C91" s="11"/>
      <c r="D91" s="11"/>
      <c r="E91" s="12"/>
      <c r="F91" s="10"/>
      <c r="G91" s="11"/>
    </row>
    <row r="92" spans="1:7" x14ac:dyDescent="0.25">
      <c r="A92" s="10"/>
      <c r="B92" s="11"/>
      <c r="C92" s="11"/>
      <c r="D92" s="11"/>
      <c r="E92" s="12"/>
      <c r="F92" s="10"/>
      <c r="G92" s="11"/>
    </row>
    <row r="93" spans="1:7" x14ac:dyDescent="0.25">
      <c r="A93" s="10"/>
      <c r="B93" s="11"/>
      <c r="C93" s="11"/>
      <c r="D93" s="11"/>
      <c r="E93" s="12"/>
      <c r="F93" s="10"/>
      <c r="G93" s="11"/>
    </row>
    <row r="94" spans="1:7" x14ac:dyDescent="0.25">
      <c r="A94" s="10"/>
      <c r="B94" s="11"/>
      <c r="C94" s="11"/>
      <c r="D94" s="11"/>
      <c r="E94" s="12"/>
      <c r="F94" s="10"/>
      <c r="G94" s="11"/>
    </row>
    <row r="95" spans="1:7" x14ac:dyDescent="0.25">
      <c r="A95" s="10"/>
      <c r="B95" s="11"/>
      <c r="C95" s="11"/>
      <c r="D95" s="11"/>
      <c r="E95" s="12"/>
      <c r="F95" s="10"/>
      <c r="G95" s="11"/>
    </row>
    <row r="96" spans="1:7" x14ac:dyDescent="0.25">
      <c r="A96" s="10"/>
      <c r="B96" s="11"/>
      <c r="C96" s="11"/>
      <c r="D96" s="11"/>
      <c r="E96" s="12"/>
      <c r="F96" s="10"/>
      <c r="G96" s="11"/>
    </row>
    <row r="97" spans="1:7" x14ac:dyDescent="0.25">
      <c r="A97" s="10"/>
      <c r="B97" s="11"/>
      <c r="C97" s="11"/>
      <c r="D97" s="11"/>
      <c r="E97" s="12"/>
      <c r="F97" s="10"/>
      <c r="G97" s="11"/>
    </row>
    <row r="98" spans="1:7" x14ac:dyDescent="0.25">
      <c r="A98" s="10"/>
      <c r="B98" s="11"/>
      <c r="C98" s="11"/>
      <c r="D98" s="11"/>
      <c r="E98" s="12"/>
      <c r="F98" s="10"/>
      <c r="G98" s="11"/>
    </row>
    <row r="99" spans="1:7" x14ac:dyDescent="0.25">
      <c r="A99" s="10"/>
      <c r="B99" s="11"/>
      <c r="C99" s="11"/>
      <c r="D99" s="11"/>
      <c r="E99" s="12"/>
      <c r="F99" s="10"/>
      <c r="G99" s="11"/>
    </row>
    <row r="100" spans="1:7" x14ac:dyDescent="0.25">
      <c r="A100" s="10"/>
      <c r="B100" s="11"/>
      <c r="C100" s="11"/>
      <c r="D100" s="11"/>
      <c r="E100" s="12"/>
      <c r="F100" s="10"/>
      <c r="G100" s="11"/>
    </row>
    <row r="101" spans="1:7" x14ac:dyDescent="0.25">
      <c r="A101" s="10"/>
      <c r="B101" s="11"/>
      <c r="C101" s="11"/>
      <c r="D101" s="11"/>
      <c r="E101" s="12"/>
      <c r="F101" s="10"/>
      <c r="G101" s="11"/>
    </row>
    <row r="102" spans="1:7" x14ac:dyDescent="0.25">
      <c r="A102" s="10"/>
      <c r="B102" s="11"/>
      <c r="C102" s="11"/>
      <c r="D102" s="11"/>
      <c r="E102" s="12"/>
      <c r="F102" s="10"/>
      <c r="G102" s="11"/>
    </row>
    <row r="103" spans="1:7" x14ac:dyDescent="0.25">
      <c r="A103" s="10"/>
      <c r="B103" s="11"/>
      <c r="C103" s="11"/>
      <c r="D103" s="11"/>
      <c r="E103" s="12"/>
      <c r="F103" s="10"/>
      <c r="G103" s="11"/>
    </row>
    <row r="104" spans="1:7" x14ac:dyDescent="0.25">
      <c r="A104" s="10"/>
      <c r="B104" s="11"/>
      <c r="C104" s="11"/>
      <c r="D104" s="11"/>
      <c r="E104" s="12"/>
      <c r="F104" s="10"/>
      <c r="G104" s="11"/>
    </row>
    <row r="105" spans="1:7" x14ac:dyDescent="0.25">
      <c r="A105" s="10"/>
      <c r="B105" s="11"/>
      <c r="C105" s="11"/>
      <c r="D105" s="11"/>
      <c r="E105" s="12"/>
      <c r="F105" s="10"/>
      <c r="G105" s="11"/>
    </row>
    <row r="106" spans="1:7" x14ac:dyDescent="0.25">
      <c r="A106" s="10"/>
      <c r="B106" s="11"/>
      <c r="C106" s="11"/>
      <c r="D106" s="11"/>
      <c r="E106" s="12"/>
      <c r="F106" s="10"/>
      <c r="G106" s="11"/>
    </row>
    <row r="107" spans="1:7" x14ac:dyDescent="0.25">
      <c r="A107" s="10"/>
      <c r="B107" s="11"/>
      <c r="C107" s="11"/>
      <c r="D107" s="11"/>
      <c r="E107" s="12"/>
      <c r="F107" s="10"/>
      <c r="G107" s="11"/>
    </row>
    <row r="108" spans="1:7" x14ac:dyDescent="0.25">
      <c r="A108" s="10"/>
      <c r="B108" s="11"/>
      <c r="C108" s="11"/>
      <c r="D108" s="11"/>
      <c r="E108" s="12"/>
      <c r="F108" s="10"/>
      <c r="G108" s="11"/>
    </row>
    <row r="109" spans="1:7" x14ac:dyDescent="0.25">
      <c r="A109" s="10"/>
      <c r="B109" s="11"/>
      <c r="C109" s="11"/>
      <c r="D109" s="11"/>
      <c r="E109" s="12"/>
      <c r="F109" s="10"/>
      <c r="G109" s="11"/>
    </row>
    <row r="110" spans="1:7" x14ac:dyDescent="0.25">
      <c r="A110" s="10"/>
      <c r="B110" s="11"/>
      <c r="C110" s="11"/>
      <c r="D110" s="11"/>
      <c r="E110" s="12"/>
      <c r="F110" s="10"/>
      <c r="G110" s="11"/>
    </row>
    <row r="111" spans="1:7" x14ac:dyDescent="0.25">
      <c r="A111" s="10"/>
      <c r="B111" s="11"/>
      <c r="C111" s="11"/>
      <c r="D111" s="11"/>
      <c r="E111" s="12"/>
      <c r="F111" s="10"/>
      <c r="G111" s="11"/>
    </row>
    <row r="112" spans="1:7" x14ac:dyDescent="0.25">
      <c r="A112" s="10"/>
      <c r="B112" s="11"/>
      <c r="C112" s="11"/>
      <c r="D112" s="11"/>
      <c r="E112" s="12"/>
      <c r="F112" s="10"/>
      <c r="G112" s="11"/>
    </row>
    <row r="113" spans="1:7" x14ac:dyDescent="0.25">
      <c r="A113" s="10"/>
      <c r="B113" s="11"/>
      <c r="C113" s="11"/>
      <c r="D113" s="11"/>
      <c r="E113" s="12"/>
      <c r="F113" s="10"/>
      <c r="G113" s="11"/>
    </row>
    <row r="114" spans="1:7" x14ac:dyDescent="0.25">
      <c r="A114" s="10"/>
      <c r="B114" s="11"/>
      <c r="C114" s="11"/>
      <c r="D114" s="11"/>
      <c r="E114" s="12"/>
      <c r="F114" s="10"/>
      <c r="G114" s="11"/>
    </row>
    <row r="115" spans="1:7" x14ac:dyDescent="0.25">
      <c r="A115" s="10"/>
      <c r="B115" s="11"/>
      <c r="C115" s="11"/>
      <c r="D115" s="11"/>
      <c r="E115" s="12"/>
      <c r="F115" s="10"/>
      <c r="G115" s="11"/>
    </row>
    <row r="116" spans="1:7" x14ac:dyDescent="0.25">
      <c r="A116" s="10"/>
      <c r="B116" s="11"/>
      <c r="C116" s="11"/>
      <c r="D116" s="11"/>
      <c r="E116" s="12"/>
      <c r="F116" s="10"/>
      <c r="G116" s="11"/>
    </row>
    <row r="117" spans="1:7" x14ac:dyDescent="0.25">
      <c r="A117" s="10"/>
      <c r="B117" s="11"/>
      <c r="C117" s="11"/>
      <c r="D117" s="11"/>
      <c r="E117" s="12"/>
      <c r="F117" s="10"/>
      <c r="G117" s="11"/>
    </row>
    <row r="118" spans="1:7" x14ac:dyDescent="0.25">
      <c r="A118" s="10"/>
      <c r="B118" s="11"/>
      <c r="C118" s="11"/>
      <c r="D118" s="11"/>
      <c r="E118" s="12"/>
      <c r="F118" s="10"/>
      <c r="G118" s="11"/>
    </row>
    <row r="119" spans="1:7" x14ac:dyDescent="0.25">
      <c r="A119" s="10"/>
      <c r="B119" s="11"/>
      <c r="C119" s="11"/>
      <c r="D119" s="11"/>
      <c r="E119" s="12"/>
      <c r="F119" s="10"/>
      <c r="G119" s="11"/>
    </row>
    <row r="120" spans="1:7" x14ac:dyDescent="0.25">
      <c r="A120" s="10"/>
      <c r="B120" s="11"/>
      <c r="C120" s="11"/>
      <c r="D120" s="11"/>
      <c r="E120" s="12"/>
      <c r="F120" s="10"/>
      <c r="G120" s="11"/>
    </row>
    <row r="121" spans="1:7" x14ac:dyDescent="0.25">
      <c r="A121" s="10"/>
      <c r="B121" s="11"/>
      <c r="C121" s="11"/>
      <c r="D121" s="11"/>
      <c r="E121" s="12"/>
      <c r="F121" s="10"/>
      <c r="G121" s="11"/>
    </row>
    <row r="122" spans="1:7" x14ac:dyDescent="0.25">
      <c r="A122" s="10"/>
      <c r="B122" s="11"/>
      <c r="C122" s="11"/>
      <c r="D122" s="11"/>
      <c r="E122" s="12"/>
      <c r="F122" s="10"/>
      <c r="G122" s="11"/>
    </row>
    <row r="123" spans="1:7" x14ac:dyDescent="0.25">
      <c r="A123" s="10"/>
      <c r="B123" s="11"/>
      <c r="C123" s="11"/>
      <c r="D123" s="11"/>
      <c r="E123" s="12"/>
      <c r="F123" s="10"/>
      <c r="G123" s="11"/>
    </row>
    <row r="124" spans="1:7" x14ac:dyDescent="0.25">
      <c r="A124" s="10"/>
      <c r="B124" s="11"/>
      <c r="C124" s="11"/>
      <c r="D124" s="11"/>
      <c r="E124" s="12"/>
      <c r="F124" s="10"/>
      <c r="G124" s="11"/>
    </row>
    <row r="125" spans="1:7" x14ac:dyDescent="0.25">
      <c r="A125" s="10"/>
      <c r="B125" s="11"/>
      <c r="C125" s="11"/>
      <c r="D125" s="11"/>
      <c r="E125" s="12"/>
      <c r="F125" s="10"/>
      <c r="G125" s="11"/>
    </row>
    <row r="126" spans="1:7" x14ac:dyDescent="0.25">
      <c r="A126" s="10"/>
      <c r="B126" s="11"/>
      <c r="C126" s="11"/>
      <c r="D126" s="11"/>
      <c r="E126" s="12"/>
      <c r="F126" s="10"/>
      <c r="G126" s="11"/>
    </row>
    <row r="127" spans="1:7" x14ac:dyDescent="0.25">
      <c r="A127" s="10"/>
      <c r="B127" s="11"/>
      <c r="C127" s="11"/>
      <c r="D127" s="11"/>
      <c r="E127" s="12"/>
      <c r="F127" s="10"/>
      <c r="G127" s="11"/>
    </row>
    <row r="128" spans="1:7" x14ac:dyDescent="0.25">
      <c r="A128" s="10"/>
      <c r="B128" s="11"/>
      <c r="C128" s="11"/>
      <c r="D128" s="11"/>
      <c r="E128" s="12"/>
      <c r="F128" s="10"/>
      <c r="G128" s="11"/>
    </row>
    <row r="129" spans="1:7" x14ac:dyDescent="0.25">
      <c r="A129" s="10"/>
      <c r="B129" s="11"/>
      <c r="C129" s="11"/>
      <c r="D129" s="11"/>
      <c r="E129" s="12"/>
      <c r="F129" s="10"/>
      <c r="G129" s="11"/>
    </row>
    <row r="130" spans="1:7" x14ac:dyDescent="0.25">
      <c r="A130" s="10"/>
      <c r="B130" s="11"/>
      <c r="C130" s="11"/>
      <c r="D130" s="11"/>
      <c r="E130" s="12"/>
      <c r="F130" s="10"/>
      <c r="G130" s="11"/>
    </row>
    <row r="131" spans="1:7" x14ac:dyDescent="0.25">
      <c r="A131" s="10"/>
      <c r="B131" s="11"/>
      <c r="C131" s="11"/>
      <c r="D131" s="11"/>
      <c r="E131" s="12"/>
      <c r="F131" s="10"/>
      <c r="G131" s="11"/>
    </row>
    <row r="132" spans="1:7" x14ac:dyDescent="0.25">
      <c r="A132" s="10"/>
      <c r="B132" s="11"/>
      <c r="C132" s="11"/>
      <c r="D132" s="11"/>
      <c r="E132" s="12"/>
      <c r="F132" s="10"/>
      <c r="G132" s="11"/>
    </row>
    <row r="133" spans="1:7" x14ac:dyDescent="0.25">
      <c r="A133" s="10"/>
      <c r="B133" s="11"/>
      <c r="C133" s="11"/>
      <c r="D133" s="11"/>
      <c r="E133" s="12"/>
      <c r="F133" s="10"/>
      <c r="G133" s="11"/>
    </row>
    <row r="134" spans="1:7" x14ac:dyDescent="0.25">
      <c r="A134" s="10"/>
      <c r="B134" s="11"/>
      <c r="C134" s="11"/>
      <c r="D134" s="11"/>
      <c r="E134" s="12"/>
      <c r="F134" s="10"/>
      <c r="G134" s="11"/>
    </row>
    <row r="135" spans="1:7" x14ac:dyDescent="0.25">
      <c r="A135" s="10"/>
      <c r="B135" s="11"/>
      <c r="C135" s="11"/>
      <c r="D135" s="11"/>
      <c r="E135" s="12"/>
      <c r="F135" s="10"/>
      <c r="G135" s="11"/>
    </row>
    <row r="136" spans="1:7" x14ac:dyDescent="0.25">
      <c r="A136" s="10"/>
      <c r="B136" s="11"/>
      <c r="C136" s="11"/>
      <c r="D136" s="11"/>
      <c r="E136" s="12"/>
      <c r="F136" s="10"/>
      <c r="G136" s="11"/>
    </row>
    <row r="137" spans="1:7" x14ac:dyDescent="0.25">
      <c r="A137" s="10"/>
      <c r="B137" s="11"/>
      <c r="C137" s="11"/>
      <c r="D137" s="11"/>
      <c r="E137" s="12"/>
      <c r="F137" s="10"/>
      <c r="G137" s="11"/>
    </row>
    <row r="138" spans="1:7" x14ac:dyDescent="0.25">
      <c r="A138" s="10"/>
      <c r="B138" s="11"/>
      <c r="C138" s="11"/>
      <c r="D138" s="11"/>
      <c r="E138" s="12"/>
      <c r="F138" s="10"/>
      <c r="G138" s="11"/>
    </row>
    <row r="139" spans="1:7" x14ac:dyDescent="0.25">
      <c r="A139" s="10"/>
      <c r="B139" s="11"/>
      <c r="C139" s="11"/>
      <c r="D139" s="11"/>
      <c r="E139" s="12"/>
      <c r="F139" s="10"/>
      <c r="G139" s="11"/>
    </row>
    <row r="140" spans="1:7" x14ac:dyDescent="0.25">
      <c r="A140" s="10"/>
      <c r="B140" s="11"/>
      <c r="C140" s="11"/>
      <c r="D140" s="11"/>
      <c r="E140" s="12"/>
      <c r="F140" s="10"/>
      <c r="G140" s="11"/>
    </row>
    <row r="141" spans="1:7" x14ac:dyDescent="0.25">
      <c r="A141" s="10"/>
      <c r="B141" s="11"/>
      <c r="C141" s="11"/>
      <c r="D141" s="11"/>
      <c r="E141" s="12"/>
      <c r="F141" s="10"/>
      <c r="G141" s="11"/>
    </row>
    <row r="142" spans="1:7" x14ac:dyDescent="0.25">
      <c r="A142" s="10"/>
      <c r="B142" s="11"/>
      <c r="C142" s="11"/>
      <c r="D142" s="11"/>
      <c r="E142" s="12"/>
      <c r="F142" s="10"/>
      <c r="G142" s="11"/>
    </row>
    <row r="143" spans="1:7" x14ac:dyDescent="0.25">
      <c r="A143" s="10"/>
      <c r="B143" s="11"/>
      <c r="C143" s="11"/>
      <c r="D143" s="11"/>
      <c r="E143" s="12"/>
      <c r="F143" s="10"/>
      <c r="G143" s="11"/>
    </row>
    <row r="144" spans="1:7" x14ac:dyDescent="0.25">
      <c r="A144" s="10"/>
      <c r="B144" s="11"/>
      <c r="C144" s="11"/>
      <c r="D144" s="11"/>
      <c r="E144" s="12"/>
      <c r="F144" s="10"/>
      <c r="G144" s="11"/>
    </row>
    <row r="145" spans="1:7" x14ac:dyDescent="0.25">
      <c r="A145" s="10"/>
      <c r="B145" s="11"/>
      <c r="C145" s="11"/>
      <c r="D145" s="11"/>
      <c r="E145" s="12"/>
      <c r="F145" s="10"/>
      <c r="G145" s="11"/>
    </row>
    <row r="146" spans="1:7" x14ac:dyDescent="0.25">
      <c r="A146" s="10"/>
      <c r="B146" s="11"/>
      <c r="C146" s="11"/>
      <c r="D146" s="11"/>
      <c r="E146" s="12"/>
      <c r="F146" s="10"/>
      <c r="G146" s="11"/>
    </row>
    <row r="147" spans="1:7" x14ac:dyDescent="0.25">
      <c r="A147" s="10"/>
      <c r="B147" s="11"/>
      <c r="C147" s="11"/>
      <c r="D147" s="11"/>
      <c r="E147" s="12"/>
      <c r="F147" s="10"/>
      <c r="G147" s="11"/>
    </row>
    <row r="148" spans="1:7" x14ac:dyDescent="0.25">
      <c r="A148" s="10"/>
      <c r="B148" s="11"/>
      <c r="C148" s="11"/>
      <c r="D148" s="11"/>
      <c r="E148" s="12"/>
      <c r="F148" s="10"/>
      <c r="G148" s="11"/>
    </row>
    <row r="149" spans="1:7" x14ac:dyDescent="0.25">
      <c r="A149" s="10"/>
      <c r="B149" s="11"/>
      <c r="C149" s="11"/>
      <c r="D149" s="11"/>
      <c r="E149" s="12"/>
      <c r="F149" s="10"/>
      <c r="G149" s="11"/>
    </row>
    <row r="150" spans="1:7" x14ac:dyDescent="0.25">
      <c r="A150" s="10"/>
      <c r="B150" s="11"/>
      <c r="C150" s="11"/>
      <c r="D150" s="11"/>
      <c r="E150" s="12"/>
      <c r="F150" s="10"/>
      <c r="G150" s="11"/>
    </row>
    <row r="151" spans="1:7" x14ac:dyDescent="0.25">
      <c r="A151" s="10"/>
      <c r="B151" s="11"/>
      <c r="C151" s="11"/>
      <c r="D151" s="11"/>
      <c r="E151" s="12"/>
      <c r="F151" s="10"/>
      <c r="G151" s="11"/>
    </row>
    <row r="152" spans="1:7" x14ac:dyDescent="0.25">
      <c r="A152" s="10"/>
      <c r="B152" s="11"/>
      <c r="C152" s="11"/>
      <c r="D152" s="11"/>
      <c r="E152" s="12"/>
      <c r="F152" s="10"/>
      <c r="G152" s="11"/>
    </row>
    <row r="153" spans="1:7" x14ac:dyDescent="0.25">
      <c r="A153" s="10"/>
      <c r="B153" s="11"/>
      <c r="C153" s="11"/>
      <c r="D153" s="11"/>
      <c r="E153" s="12"/>
      <c r="F153" s="10"/>
      <c r="G153" s="11"/>
    </row>
    <row r="154" spans="1:7" x14ac:dyDescent="0.25">
      <c r="A154" s="10"/>
      <c r="B154" s="11"/>
      <c r="C154" s="11"/>
      <c r="D154" s="11"/>
      <c r="E154" s="12"/>
      <c r="F154" s="10"/>
      <c r="G154" s="11"/>
    </row>
    <row r="155" spans="1:7" x14ac:dyDescent="0.25">
      <c r="A155" s="10"/>
      <c r="B155" s="11"/>
      <c r="C155" s="11"/>
      <c r="D155" s="11"/>
      <c r="E155" s="12"/>
      <c r="F155" s="10"/>
      <c r="G155" s="11"/>
    </row>
    <row r="156" spans="1:7" x14ac:dyDescent="0.25">
      <c r="A156" s="10"/>
      <c r="B156" s="11"/>
      <c r="C156" s="11"/>
      <c r="D156" s="11"/>
      <c r="E156" s="12"/>
      <c r="F156" s="10"/>
      <c r="G156" s="11"/>
    </row>
    <row r="157" spans="1:7" x14ac:dyDescent="0.25">
      <c r="A157" s="10"/>
      <c r="B157" s="11"/>
      <c r="C157" s="11"/>
      <c r="D157" s="11"/>
      <c r="E157" s="12"/>
      <c r="F157" s="10"/>
      <c r="G157" s="11"/>
    </row>
    <row r="158" spans="1:7" x14ac:dyDescent="0.25">
      <c r="A158" s="10"/>
      <c r="B158" s="11"/>
      <c r="C158" s="11"/>
      <c r="D158" s="11"/>
      <c r="E158" s="12"/>
      <c r="F158" s="10"/>
      <c r="G158" s="11"/>
    </row>
    <row r="159" spans="1:7" x14ac:dyDescent="0.25">
      <c r="A159" s="10"/>
      <c r="B159" s="11"/>
      <c r="C159" s="11"/>
      <c r="D159" s="11"/>
      <c r="E159" s="12"/>
      <c r="F159" s="10"/>
      <c r="G159" s="11"/>
    </row>
    <row r="160" spans="1:7" x14ac:dyDescent="0.25">
      <c r="A160" s="10"/>
      <c r="B160" s="11"/>
      <c r="C160" s="11"/>
      <c r="D160" s="11"/>
      <c r="E160" s="12"/>
      <c r="F160" s="10"/>
      <c r="G160" s="11"/>
    </row>
    <row r="161" spans="1:7" x14ac:dyDescent="0.25">
      <c r="A161" s="10"/>
      <c r="B161" s="11"/>
      <c r="C161" s="11"/>
      <c r="D161" s="11"/>
      <c r="E161" s="12"/>
      <c r="F161" s="10"/>
      <c r="G161" s="11"/>
    </row>
    <row r="162" spans="1:7" x14ac:dyDescent="0.25">
      <c r="A162" s="10"/>
      <c r="B162" s="11"/>
      <c r="C162" s="11"/>
      <c r="D162" s="11"/>
      <c r="E162" s="12"/>
      <c r="F162" s="10"/>
      <c r="G162" s="11"/>
    </row>
    <row r="163" spans="1:7" x14ac:dyDescent="0.25">
      <c r="A163" s="10"/>
      <c r="B163" s="11"/>
      <c r="C163" s="11"/>
      <c r="D163" s="11"/>
      <c r="E163" s="12"/>
      <c r="F163" s="10"/>
      <c r="G163" s="11"/>
    </row>
    <row r="164" spans="1:7" x14ac:dyDescent="0.25">
      <c r="A164" s="10"/>
      <c r="B164" s="11"/>
      <c r="C164" s="11"/>
      <c r="D164" s="11"/>
      <c r="E164" s="12"/>
      <c r="F164" s="10"/>
      <c r="G164" s="11"/>
    </row>
    <row r="165" spans="1:7" x14ac:dyDescent="0.25">
      <c r="A165" s="10"/>
      <c r="B165" s="11"/>
      <c r="C165" s="11"/>
      <c r="D165" s="11"/>
      <c r="E165" s="12"/>
      <c r="F165" s="10"/>
      <c r="G165" s="11"/>
    </row>
    <row r="166" spans="1:7" x14ac:dyDescent="0.25">
      <c r="A166" s="10"/>
      <c r="B166" s="11"/>
      <c r="C166" s="11"/>
      <c r="D166" s="11"/>
      <c r="E166" s="12"/>
      <c r="F166" s="10"/>
      <c r="G166" s="11"/>
    </row>
    <row r="167" spans="1:7" x14ac:dyDescent="0.25">
      <c r="A167" s="10"/>
      <c r="B167" s="11"/>
      <c r="C167" s="11"/>
      <c r="D167" s="11"/>
      <c r="E167" s="12"/>
      <c r="F167" s="10"/>
      <c r="G167" s="11"/>
    </row>
    <row r="168" spans="1:7" x14ac:dyDescent="0.25">
      <c r="A168" s="10"/>
      <c r="B168" s="11"/>
      <c r="C168" s="11"/>
      <c r="D168" s="11"/>
      <c r="E168" s="12"/>
      <c r="F168" s="10"/>
      <c r="G168" s="11"/>
    </row>
    <row r="169" spans="1:7" x14ac:dyDescent="0.25">
      <c r="A169" s="10"/>
      <c r="B169" s="11"/>
      <c r="C169" s="11"/>
      <c r="D169" s="11"/>
      <c r="E169" s="12"/>
      <c r="F169" s="10"/>
      <c r="G169" s="11"/>
    </row>
    <row r="170" spans="1:7" x14ac:dyDescent="0.25">
      <c r="A170" s="10"/>
      <c r="B170" s="11"/>
      <c r="C170" s="11"/>
      <c r="D170" s="11"/>
      <c r="E170" s="12"/>
      <c r="F170" s="10"/>
      <c r="G170" s="11"/>
    </row>
    <row r="171" spans="1:7" x14ac:dyDescent="0.25">
      <c r="A171" s="10"/>
      <c r="B171" s="11"/>
      <c r="C171" s="11"/>
      <c r="D171" s="11"/>
      <c r="E171" s="12"/>
      <c r="F171" s="10"/>
      <c r="G171" s="11"/>
    </row>
    <row r="172" spans="1:7" x14ac:dyDescent="0.25">
      <c r="A172" s="10"/>
      <c r="B172" s="11"/>
      <c r="C172" s="11"/>
      <c r="D172" s="11"/>
      <c r="E172" s="12"/>
      <c r="F172" s="10"/>
      <c r="G172" s="11"/>
    </row>
    <row r="173" spans="1:7" x14ac:dyDescent="0.25">
      <c r="A173" s="10"/>
      <c r="B173" s="11"/>
      <c r="C173" s="11"/>
      <c r="D173" s="11"/>
      <c r="E173" s="12"/>
      <c r="F173" s="10"/>
      <c r="G173" s="11"/>
    </row>
    <row r="174" spans="1:7" x14ac:dyDescent="0.25">
      <c r="A174" s="10"/>
      <c r="B174" s="11"/>
      <c r="C174" s="11"/>
      <c r="D174" s="11"/>
      <c r="E174" s="12"/>
      <c r="F174" s="10"/>
      <c r="G174" s="11"/>
    </row>
    <row r="175" spans="1:7" x14ac:dyDescent="0.25">
      <c r="A175" s="10"/>
      <c r="B175" s="11"/>
      <c r="C175" s="11"/>
      <c r="D175" s="11"/>
      <c r="E175" s="12"/>
      <c r="F175" s="10"/>
      <c r="G175" s="11"/>
    </row>
    <row r="176" spans="1:7" x14ac:dyDescent="0.25">
      <c r="A176" s="10"/>
      <c r="B176" s="11"/>
      <c r="C176" s="11"/>
      <c r="D176" s="11"/>
      <c r="E176" s="12"/>
      <c r="F176" s="10"/>
      <c r="G176" s="11"/>
    </row>
    <row r="177" spans="1:7" x14ac:dyDescent="0.25">
      <c r="A177" s="10"/>
      <c r="B177" s="11"/>
      <c r="C177" s="11"/>
      <c r="D177" s="11"/>
      <c r="E177" s="12"/>
      <c r="F177" s="10"/>
      <c r="G177" s="11"/>
    </row>
    <row r="178" spans="1:7" x14ac:dyDescent="0.25">
      <c r="A178" s="10"/>
      <c r="B178" s="11"/>
      <c r="C178" s="11"/>
      <c r="D178" s="11"/>
      <c r="E178" s="12"/>
      <c r="F178" s="10"/>
      <c r="G178" s="11"/>
    </row>
    <row r="179" spans="1:7" x14ac:dyDescent="0.25">
      <c r="A179" s="10"/>
      <c r="B179" s="11"/>
      <c r="C179" s="11"/>
      <c r="D179" s="11"/>
      <c r="E179" s="12"/>
      <c r="F179" s="10"/>
      <c r="G179" s="11"/>
    </row>
    <row r="180" spans="1:7" x14ac:dyDescent="0.25">
      <c r="A180" s="10"/>
      <c r="B180" s="11"/>
      <c r="C180" s="11"/>
      <c r="D180" s="11"/>
      <c r="E180" s="12"/>
      <c r="F180" s="10"/>
      <c r="G180" s="11"/>
    </row>
    <row r="181" spans="1:7" x14ac:dyDescent="0.25">
      <c r="A181" s="10"/>
      <c r="B181" s="11"/>
      <c r="C181" s="11"/>
      <c r="D181" s="11"/>
      <c r="E181" s="12"/>
      <c r="F181" s="10"/>
      <c r="G181" s="11"/>
    </row>
    <row r="182" spans="1:7" x14ac:dyDescent="0.25">
      <c r="A182" s="10"/>
      <c r="B182" s="11"/>
      <c r="C182" s="11"/>
      <c r="D182" s="11"/>
      <c r="E182" s="12"/>
      <c r="F182" s="10"/>
      <c r="G182" s="11"/>
    </row>
    <row r="183" spans="1:7" x14ac:dyDescent="0.25">
      <c r="A183" s="10"/>
      <c r="B183" s="11"/>
      <c r="C183" s="11"/>
      <c r="D183" s="11"/>
      <c r="E183" s="12"/>
      <c r="F183" s="10"/>
      <c r="G183" s="11"/>
    </row>
    <row r="184" spans="1:7" x14ac:dyDescent="0.25">
      <c r="A184" s="10"/>
      <c r="B184" s="11"/>
      <c r="C184" s="11"/>
      <c r="D184" s="11"/>
      <c r="E184" s="12"/>
      <c r="F184" s="10"/>
      <c r="G184" s="11"/>
    </row>
    <row r="185" spans="1:7" x14ac:dyDescent="0.25">
      <c r="A185" s="10"/>
      <c r="B185" s="11"/>
      <c r="C185" s="11"/>
      <c r="D185" s="11"/>
      <c r="E185" s="12"/>
      <c r="F185" s="10"/>
      <c r="G185" s="11"/>
    </row>
    <row r="186" spans="1:7" x14ac:dyDescent="0.25">
      <c r="A186" s="10"/>
      <c r="B186" s="11"/>
      <c r="C186" s="11"/>
      <c r="D186" s="11"/>
      <c r="E186" s="12"/>
      <c r="F186" s="10"/>
      <c r="G186" s="11"/>
    </row>
    <row r="187" spans="1:7" x14ac:dyDescent="0.25">
      <c r="A187" s="10"/>
      <c r="B187" s="11"/>
      <c r="C187" s="11"/>
      <c r="D187" s="11"/>
      <c r="E187" s="12"/>
      <c r="F187" s="10"/>
      <c r="G187" s="11"/>
    </row>
    <row r="188" spans="1:7" x14ac:dyDescent="0.25">
      <c r="A188" s="10"/>
      <c r="B188" s="11"/>
      <c r="C188" s="11"/>
      <c r="D188" s="11"/>
      <c r="E188" s="12"/>
      <c r="F188" s="10"/>
      <c r="G188" s="11"/>
    </row>
    <row r="189" spans="1:7" x14ac:dyDescent="0.25">
      <c r="A189" s="10"/>
      <c r="B189" s="11"/>
      <c r="C189" s="11"/>
      <c r="D189" s="11"/>
      <c r="E189" s="12"/>
      <c r="F189" s="10"/>
      <c r="G189" s="11"/>
    </row>
    <row r="190" spans="1:7" x14ac:dyDescent="0.25">
      <c r="A190" s="10"/>
      <c r="B190" s="11"/>
      <c r="C190" s="11"/>
      <c r="D190" s="11"/>
      <c r="E190" s="12"/>
      <c r="F190" s="10"/>
      <c r="G190" s="11"/>
    </row>
    <row r="191" spans="1:7" x14ac:dyDescent="0.25">
      <c r="A191" s="10"/>
      <c r="B191" s="11"/>
      <c r="C191" s="11"/>
      <c r="D191" s="11"/>
      <c r="E191" s="12"/>
      <c r="F191" s="10"/>
      <c r="G191" s="11"/>
    </row>
    <row r="192" spans="1:7" x14ac:dyDescent="0.25">
      <c r="A192" s="10"/>
      <c r="B192" s="11"/>
      <c r="C192" s="11"/>
      <c r="D192" s="11"/>
      <c r="E192" s="12"/>
      <c r="F192" s="10"/>
      <c r="G192" s="11"/>
    </row>
    <row r="193" spans="1:7" x14ac:dyDescent="0.25">
      <c r="A193" s="10"/>
      <c r="B193" s="11"/>
      <c r="C193" s="11"/>
      <c r="D193" s="11"/>
      <c r="E193" s="12"/>
      <c r="F193" s="10"/>
      <c r="G193" s="11"/>
    </row>
    <row r="194" spans="1:7" x14ac:dyDescent="0.25">
      <c r="A194" s="10"/>
      <c r="B194" s="11"/>
      <c r="C194" s="11"/>
      <c r="D194" s="11"/>
      <c r="E194" s="12"/>
      <c r="F194" s="10"/>
      <c r="G194" s="11"/>
    </row>
    <row r="195" spans="1:7" x14ac:dyDescent="0.25">
      <c r="A195" s="10"/>
      <c r="B195" s="11"/>
      <c r="C195" s="11"/>
      <c r="D195" s="11"/>
      <c r="E195" s="12"/>
      <c r="F195" s="10"/>
      <c r="G195" s="11"/>
    </row>
    <row r="196" spans="1:7" x14ac:dyDescent="0.25">
      <c r="A196" s="10"/>
      <c r="B196" s="11"/>
      <c r="C196" s="11"/>
      <c r="D196" s="11"/>
      <c r="E196" s="12"/>
      <c r="F196" s="10"/>
      <c r="G196" s="11"/>
    </row>
    <row r="197" spans="1:7" x14ac:dyDescent="0.25">
      <c r="A197" s="10"/>
      <c r="B197" s="11"/>
      <c r="C197" s="11"/>
      <c r="D197" s="11"/>
      <c r="E197" s="12"/>
      <c r="F197" s="10"/>
      <c r="G197" s="11"/>
    </row>
    <row r="198" spans="1:7" x14ac:dyDescent="0.25">
      <c r="A198" s="10"/>
      <c r="B198" s="11"/>
      <c r="C198" s="11"/>
      <c r="D198" s="11"/>
      <c r="E198" s="12"/>
      <c r="F198" s="10"/>
      <c r="G198" s="11"/>
    </row>
    <row r="199" spans="1:7" x14ac:dyDescent="0.25">
      <c r="A199" s="10"/>
      <c r="B199" s="11"/>
      <c r="C199" s="11"/>
      <c r="D199" s="11"/>
      <c r="E199" s="12"/>
      <c r="F199" s="10"/>
      <c r="G199" s="11"/>
    </row>
    <row r="200" spans="1:7" x14ac:dyDescent="0.25">
      <c r="A200" s="10"/>
      <c r="B200" s="11"/>
      <c r="C200" s="11"/>
      <c r="D200" s="11"/>
      <c r="E200" s="12"/>
      <c r="F200" s="10"/>
      <c r="G200" s="11"/>
    </row>
    <row r="201" spans="1:7" x14ac:dyDescent="0.25">
      <c r="A201" s="10"/>
      <c r="B201" s="11"/>
      <c r="C201" s="11"/>
      <c r="D201" s="11"/>
      <c r="E201" s="12"/>
      <c r="F201" s="10"/>
      <c r="G201" s="11"/>
    </row>
    <row r="202" spans="1:7" x14ac:dyDescent="0.25">
      <c r="A202" s="10"/>
      <c r="B202" s="11"/>
      <c r="C202" s="11"/>
      <c r="D202" s="11"/>
      <c r="E202" s="12"/>
      <c r="F202" s="10"/>
      <c r="G202" s="11"/>
    </row>
    <row r="203" spans="1:7" x14ac:dyDescent="0.25">
      <c r="A203" s="10"/>
      <c r="B203" s="11"/>
      <c r="C203" s="11"/>
      <c r="D203" s="11"/>
      <c r="E203" s="12"/>
      <c r="F203" s="10"/>
      <c r="G203" s="11"/>
    </row>
  </sheetData>
  <dataValidations count="1">
    <dataValidation type="list" allowBlank="1" showInputMessage="1" showErrorMessage="1" sqref="G4:G203" xr:uid="{BF20195A-99CE-416F-ABDF-6C21BB260AF6}">
      <mc:AlternateContent xmlns:x12ac="http://schemas.microsoft.com/office/spreadsheetml/2011/1/ac" xmlns:mc="http://schemas.openxmlformats.org/markup-compatibility/2006">
        <mc:Choice Requires="x12ac">
          <x12ac:list>"Pago,Pendente"</x12ac:list>
        </mc:Choice>
        <mc:Fallback>
          <formula1>"Pago,Pendente"</formula1>
        </mc:Fallback>
      </mc:AlternateContent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A10C-CEBD-4C6B-B22C-CE9334A68E35}">
  <sheetPr>
    <tabColor rgb="FF1B4332"/>
  </sheetPr>
  <dimension ref="A1:E17"/>
  <sheetViews>
    <sheetView workbookViewId="0"/>
  </sheetViews>
  <sheetFormatPr defaultRowHeight="13.8" x14ac:dyDescent="0.25"/>
  <cols>
    <col min="1" max="1" width="14.77734375" style="1" customWidth="1"/>
    <col min="2" max="5" width="20.77734375" style="1" customWidth="1"/>
    <col min="6" max="16384" width="8.88671875" style="1"/>
  </cols>
  <sheetData>
    <row r="1" spans="1:5" ht="19.2" x14ac:dyDescent="0.35">
      <c r="A1" s="8" t="s">
        <v>50</v>
      </c>
    </row>
    <row r="2" spans="1:5" x14ac:dyDescent="0.25">
      <c r="A2" s="18" t="s">
        <v>51</v>
      </c>
    </row>
    <row r="4" spans="1:5" ht="25.95" customHeight="1" x14ac:dyDescent="0.25">
      <c r="A4" s="9" t="s">
        <v>52</v>
      </c>
      <c r="B4" s="9" t="s">
        <v>53</v>
      </c>
      <c r="C4" s="9" t="s">
        <v>54</v>
      </c>
      <c r="D4" s="9" t="s">
        <v>55</v>
      </c>
      <c r="E4" s="9" t="s">
        <v>56</v>
      </c>
    </row>
    <row r="5" spans="1:5" x14ac:dyDescent="0.25">
      <c r="A5" s="21" t="s">
        <v>57</v>
      </c>
      <c r="B5" s="22">
        <f>SUMIFS('Contas a Receber'!$E$4:$E$203,'Contas a Receber'!$A$4:$A$203,"&gt;="&amp;DATE(2026,1,1),'Contas a Receber'!$A$4:$A$203,"&lt;="&amp;EOMONTH(DATE(2026,1,1),0),'Contas a Receber'!$G$4:$G$203,"Recebido")</f>
        <v>0</v>
      </c>
      <c r="C5" s="22">
        <f>SUMIFS('Contas a Pagar'!$E$4:$E$203,'Contas a Pagar'!$A$4:$A$203,"&gt;="&amp;DATE(2026,1,1),'Contas a Pagar'!$A$4:$A$203,"&lt;="&amp;EOMONTH(DATE(2026,1,1),0),'Contas a Pagar'!$G$4:$G$203,"Pago")</f>
        <v>0</v>
      </c>
      <c r="D5" s="22">
        <f>B5-C5</f>
        <v>0</v>
      </c>
      <c r="E5" s="22">
        <f>D5</f>
        <v>0</v>
      </c>
    </row>
    <row r="6" spans="1:5" x14ac:dyDescent="0.25">
      <c r="A6" s="21" t="s">
        <v>58</v>
      </c>
      <c r="B6" s="22">
        <f>SUMIFS('Contas a Receber'!$E$4:$E$203,'Contas a Receber'!$A$4:$A$203,"&gt;="&amp;DATE(2026,2,1),'Contas a Receber'!$A$4:$A$203,"&lt;="&amp;EOMONTH(DATE(2026,2,1),0),'Contas a Receber'!$G$4:$G$203,"Recebido")</f>
        <v>0</v>
      </c>
      <c r="C6" s="22">
        <f>SUMIFS('Contas a Pagar'!$E$4:$E$203,'Contas a Pagar'!$A$4:$A$203,"&gt;="&amp;DATE(2026,2,1),'Contas a Pagar'!$A$4:$A$203,"&lt;="&amp;EOMONTH(DATE(2026,2,1),0),'Contas a Pagar'!$G$4:$G$203,"Pago")</f>
        <v>0</v>
      </c>
      <c r="D6" s="22">
        <f>B6-C6</f>
        <v>0</v>
      </c>
      <c r="E6" s="22">
        <f>E5+D6</f>
        <v>0</v>
      </c>
    </row>
    <row r="7" spans="1:5" x14ac:dyDescent="0.25">
      <c r="A7" s="21" t="s">
        <v>59</v>
      </c>
      <c r="B7" s="22">
        <f>SUMIFS('Contas a Receber'!$E$4:$E$203,'Contas a Receber'!$A$4:$A$203,"&gt;="&amp;DATE(2026,3,1),'Contas a Receber'!$A$4:$A$203,"&lt;="&amp;EOMONTH(DATE(2026,3,1),0),'Contas a Receber'!$G$4:$G$203,"Recebido")</f>
        <v>0</v>
      </c>
      <c r="C7" s="22">
        <f>SUMIFS('Contas a Pagar'!$E$4:$E$203,'Contas a Pagar'!$A$4:$A$203,"&gt;="&amp;DATE(2026,3,1),'Contas a Pagar'!$A$4:$A$203,"&lt;="&amp;EOMONTH(DATE(2026,3,1),0),'Contas a Pagar'!$G$4:$G$203,"Pago")</f>
        <v>0</v>
      </c>
      <c r="D7" s="22">
        <f>B7-C7</f>
        <v>0</v>
      </c>
      <c r="E7" s="22">
        <f>E6+D7</f>
        <v>0</v>
      </c>
    </row>
    <row r="8" spans="1:5" x14ac:dyDescent="0.25">
      <c r="A8" s="21" t="s">
        <v>60</v>
      </c>
      <c r="B8" s="22">
        <f>SUMIFS('Contas a Receber'!$E$4:$E$203,'Contas a Receber'!$A$4:$A$203,"&gt;="&amp;DATE(2026,4,1),'Contas a Receber'!$A$4:$A$203,"&lt;="&amp;EOMONTH(DATE(2026,4,1),0),'Contas a Receber'!$G$4:$G$203,"Recebido")</f>
        <v>0</v>
      </c>
      <c r="C8" s="22">
        <f>SUMIFS('Contas a Pagar'!$E$4:$E$203,'Contas a Pagar'!$A$4:$A$203,"&gt;="&amp;DATE(2026,4,1),'Contas a Pagar'!$A$4:$A$203,"&lt;="&amp;EOMONTH(DATE(2026,4,1),0),'Contas a Pagar'!$G$4:$G$203,"Pago")</f>
        <v>0</v>
      </c>
      <c r="D8" s="22">
        <f>B8-C8</f>
        <v>0</v>
      </c>
      <c r="E8" s="22">
        <f>E7+D8</f>
        <v>0</v>
      </c>
    </row>
    <row r="9" spans="1:5" x14ac:dyDescent="0.25">
      <c r="A9" s="21" t="s">
        <v>61</v>
      </c>
      <c r="B9" s="22">
        <f>SUMIFS('Contas a Receber'!$E$4:$E$203,'Contas a Receber'!$A$4:$A$203,"&gt;="&amp;DATE(2026,5,1),'Contas a Receber'!$A$4:$A$203,"&lt;="&amp;EOMONTH(DATE(2026,5,1),0),'Contas a Receber'!$G$4:$G$203,"Recebido")</f>
        <v>0</v>
      </c>
      <c r="C9" s="22">
        <f>SUMIFS('Contas a Pagar'!$E$4:$E$203,'Contas a Pagar'!$A$4:$A$203,"&gt;="&amp;DATE(2026,5,1),'Contas a Pagar'!$A$4:$A$203,"&lt;="&amp;EOMONTH(DATE(2026,5,1),0),'Contas a Pagar'!$G$4:$G$203,"Pago")</f>
        <v>0</v>
      </c>
      <c r="D9" s="22">
        <f>B9-C9</f>
        <v>0</v>
      </c>
      <c r="E9" s="22">
        <f>E8+D9</f>
        <v>0</v>
      </c>
    </row>
    <row r="10" spans="1:5" x14ac:dyDescent="0.25">
      <c r="A10" s="21" t="s">
        <v>62</v>
      </c>
      <c r="B10" s="22">
        <f>SUMIFS('Contas a Receber'!$E$4:$E$203,'Contas a Receber'!$A$4:$A$203,"&gt;="&amp;DATE(2026,6,1),'Contas a Receber'!$A$4:$A$203,"&lt;="&amp;EOMONTH(DATE(2026,6,1),0),'Contas a Receber'!$G$4:$G$203,"Recebido")</f>
        <v>1500</v>
      </c>
      <c r="C10" s="22">
        <f>SUMIFS('Contas a Pagar'!$E$4:$E$203,'Contas a Pagar'!$A$4:$A$203,"&gt;="&amp;DATE(2026,6,1),'Contas a Pagar'!$A$4:$A$203,"&lt;="&amp;EOMONTH(DATE(2026,6,1),0),'Contas a Pagar'!$G$4:$G$203,"Pago")</f>
        <v>1200</v>
      </c>
      <c r="D10" s="22">
        <f>B10-C10</f>
        <v>300</v>
      </c>
      <c r="E10" s="22">
        <f>E9+D10</f>
        <v>300</v>
      </c>
    </row>
    <row r="11" spans="1:5" x14ac:dyDescent="0.25">
      <c r="A11" s="21" t="s">
        <v>63</v>
      </c>
      <c r="B11" s="22">
        <f>SUMIFS('Contas a Receber'!$E$4:$E$203,'Contas a Receber'!$A$4:$A$203,"&gt;="&amp;DATE(2026,7,1),'Contas a Receber'!$A$4:$A$203,"&lt;="&amp;EOMONTH(DATE(2026,7,1),0),'Contas a Receber'!$G$4:$G$203,"Recebido")</f>
        <v>0</v>
      </c>
      <c r="C11" s="22">
        <f>SUMIFS('Contas a Pagar'!$E$4:$E$203,'Contas a Pagar'!$A$4:$A$203,"&gt;="&amp;DATE(2026,7,1),'Contas a Pagar'!$A$4:$A$203,"&lt;="&amp;EOMONTH(DATE(2026,7,1),0),'Contas a Pagar'!$G$4:$G$203,"Pago")</f>
        <v>0</v>
      </c>
      <c r="D11" s="22">
        <f>B11-C11</f>
        <v>0</v>
      </c>
      <c r="E11" s="22">
        <f>E10+D11</f>
        <v>300</v>
      </c>
    </row>
    <row r="12" spans="1:5" x14ac:dyDescent="0.25">
      <c r="A12" s="21" t="s">
        <v>64</v>
      </c>
      <c r="B12" s="22">
        <f>SUMIFS('Contas a Receber'!$E$4:$E$203,'Contas a Receber'!$A$4:$A$203,"&gt;="&amp;DATE(2026,8,1),'Contas a Receber'!$A$4:$A$203,"&lt;="&amp;EOMONTH(DATE(2026,8,1),0),'Contas a Receber'!$G$4:$G$203,"Recebido")</f>
        <v>0</v>
      </c>
      <c r="C12" s="22">
        <f>SUMIFS('Contas a Pagar'!$E$4:$E$203,'Contas a Pagar'!$A$4:$A$203,"&gt;="&amp;DATE(2026,8,1),'Contas a Pagar'!$A$4:$A$203,"&lt;="&amp;EOMONTH(DATE(2026,8,1),0),'Contas a Pagar'!$G$4:$G$203,"Pago")</f>
        <v>0</v>
      </c>
      <c r="D12" s="22">
        <f>B12-C12</f>
        <v>0</v>
      </c>
      <c r="E12" s="22">
        <f>E11+D12</f>
        <v>300</v>
      </c>
    </row>
    <row r="13" spans="1:5" x14ac:dyDescent="0.25">
      <c r="A13" s="21" t="s">
        <v>65</v>
      </c>
      <c r="B13" s="22">
        <f>SUMIFS('Contas a Receber'!$E$4:$E$203,'Contas a Receber'!$A$4:$A$203,"&gt;="&amp;DATE(2026,9,1),'Contas a Receber'!$A$4:$A$203,"&lt;="&amp;EOMONTH(DATE(2026,9,1),0),'Contas a Receber'!$G$4:$G$203,"Recebido")</f>
        <v>0</v>
      </c>
      <c r="C13" s="22">
        <f>SUMIFS('Contas a Pagar'!$E$4:$E$203,'Contas a Pagar'!$A$4:$A$203,"&gt;="&amp;DATE(2026,9,1),'Contas a Pagar'!$A$4:$A$203,"&lt;="&amp;EOMONTH(DATE(2026,9,1),0),'Contas a Pagar'!$G$4:$G$203,"Pago")</f>
        <v>0</v>
      </c>
      <c r="D13" s="22">
        <f>B13-C13</f>
        <v>0</v>
      </c>
      <c r="E13" s="22">
        <f>E12+D13</f>
        <v>300</v>
      </c>
    </row>
    <row r="14" spans="1:5" x14ac:dyDescent="0.25">
      <c r="A14" s="21" t="s">
        <v>66</v>
      </c>
      <c r="B14" s="22">
        <f>SUMIFS('Contas a Receber'!$E$4:$E$203,'Contas a Receber'!$A$4:$A$203,"&gt;="&amp;DATE(2026,10,1),'Contas a Receber'!$A$4:$A$203,"&lt;="&amp;EOMONTH(DATE(2026,10,1),0),'Contas a Receber'!$G$4:$G$203,"Recebido")</f>
        <v>0</v>
      </c>
      <c r="C14" s="22">
        <f>SUMIFS('Contas a Pagar'!$E$4:$E$203,'Contas a Pagar'!$A$4:$A$203,"&gt;="&amp;DATE(2026,10,1),'Contas a Pagar'!$A$4:$A$203,"&lt;="&amp;EOMONTH(DATE(2026,10,1),0),'Contas a Pagar'!$G$4:$G$203,"Pago")</f>
        <v>0</v>
      </c>
      <c r="D14" s="22">
        <f>B14-C14</f>
        <v>0</v>
      </c>
      <c r="E14" s="22">
        <f>E13+D14</f>
        <v>300</v>
      </c>
    </row>
    <row r="15" spans="1:5" x14ac:dyDescent="0.25">
      <c r="A15" s="21" t="s">
        <v>67</v>
      </c>
      <c r="B15" s="22">
        <f>SUMIFS('Contas a Receber'!$E$4:$E$203,'Contas a Receber'!$A$4:$A$203,"&gt;="&amp;DATE(2026,11,1),'Contas a Receber'!$A$4:$A$203,"&lt;="&amp;EOMONTH(DATE(2026,11,1),0),'Contas a Receber'!$G$4:$G$203,"Recebido")</f>
        <v>0</v>
      </c>
      <c r="C15" s="22">
        <f>SUMIFS('Contas a Pagar'!$E$4:$E$203,'Contas a Pagar'!$A$4:$A$203,"&gt;="&amp;DATE(2026,11,1),'Contas a Pagar'!$A$4:$A$203,"&lt;="&amp;EOMONTH(DATE(2026,11,1),0),'Contas a Pagar'!$G$4:$G$203,"Pago")</f>
        <v>0</v>
      </c>
      <c r="D15" s="22">
        <f>B15-C15</f>
        <v>0</v>
      </c>
      <c r="E15" s="22">
        <f>E14+D15</f>
        <v>300</v>
      </c>
    </row>
    <row r="16" spans="1:5" x14ac:dyDescent="0.25">
      <c r="A16" s="21" t="s">
        <v>68</v>
      </c>
      <c r="B16" s="22">
        <f>SUMIFS('Contas a Receber'!$E$4:$E$203,'Contas a Receber'!$A$4:$A$203,"&gt;="&amp;DATE(2026,12,1),'Contas a Receber'!$A$4:$A$203,"&lt;="&amp;EOMONTH(DATE(2026,12,1),0),'Contas a Receber'!$G$4:$G$203,"Recebido")</f>
        <v>0</v>
      </c>
      <c r="C16" s="22">
        <f>SUMIFS('Contas a Pagar'!$E$4:$E$203,'Contas a Pagar'!$A$4:$A$203,"&gt;="&amp;DATE(2026,12,1),'Contas a Pagar'!$A$4:$A$203,"&lt;="&amp;EOMONTH(DATE(2026,12,1),0),'Contas a Pagar'!$G$4:$G$203,"Pago")</f>
        <v>0</v>
      </c>
      <c r="D16" s="22">
        <f>B16-C16</f>
        <v>0</v>
      </c>
      <c r="E16" s="22">
        <f>E15+D16</f>
        <v>300</v>
      </c>
    </row>
    <row r="17" spans="1:5" x14ac:dyDescent="0.25">
      <c r="A17" s="19" t="s">
        <v>69</v>
      </c>
      <c r="B17" s="20">
        <f>SUM(B5:B16)</f>
        <v>1500</v>
      </c>
      <c r="C17" s="20">
        <f>SUM(C5:C16)</f>
        <v>1200</v>
      </c>
      <c r="D17" s="20">
        <f>SUM(D5:D16)</f>
        <v>300</v>
      </c>
      <c r="E17" s="20"/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82876-D366-4292-A6AA-0BCD33C6F9B9}">
  <sheetPr>
    <tabColor rgb="FFC9A961"/>
  </sheetPr>
  <dimension ref="B2:C14"/>
  <sheetViews>
    <sheetView workbookViewId="0"/>
  </sheetViews>
  <sheetFormatPr defaultRowHeight="13.8" x14ac:dyDescent="0.25"/>
  <cols>
    <col min="1" max="1" width="3.77734375" style="1" customWidth="1"/>
    <col min="2" max="2" width="38.77734375" style="1" customWidth="1"/>
    <col min="3" max="3" width="20.77734375" style="1" customWidth="1"/>
    <col min="4" max="16384" width="8.88671875" style="1"/>
  </cols>
  <sheetData>
    <row r="2" spans="2:3" ht="21" x14ac:dyDescent="0.4">
      <c r="B2" s="23" t="s">
        <v>70</v>
      </c>
    </row>
    <row r="4" spans="2:3" x14ac:dyDescent="0.25">
      <c r="B4" s="24" t="s">
        <v>71</v>
      </c>
      <c r="C4" s="27">
        <v>81000</v>
      </c>
    </row>
    <row r="5" spans="2:3" x14ac:dyDescent="0.25">
      <c r="B5" s="24" t="s">
        <v>72</v>
      </c>
      <c r="C5" s="25">
        <f>'Contas a Receber'!J6</f>
        <v>2350</v>
      </c>
    </row>
    <row r="6" spans="2:3" x14ac:dyDescent="0.25">
      <c r="B6" s="24" t="s">
        <v>73</v>
      </c>
      <c r="C6" s="25">
        <f>C4-C5</f>
        <v>78650</v>
      </c>
    </row>
    <row r="7" spans="2:3" x14ac:dyDescent="0.25">
      <c r="B7" s="24" t="s">
        <v>74</v>
      </c>
      <c r="C7" s="26">
        <f>C5/C4</f>
        <v>2.9012345679012345E-2</v>
      </c>
    </row>
    <row r="8" spans="2:3" x14ac:dyDescent="0.25">
      <c r="B8" s="24" t="s">
        <v>75</v>
      </c>
      <c r="C8" s="25">
        <f>C4/12</f>
        <v>6750</v>
      </c>
    </row>
    <row r="10" spans="2:3" x14ac:dyDescent="0.25">
      <c r="B10" s="13" t="s">
        <v>76</v>
      </c>
    </row>
    <row r="11" spans="2:3" ht="34.049999999999997" customHeight="1" x14ac:dyDescent="0.25">
      <c r="B11" s="28" t="str">
        <f>IF(C5&gt;C4,"ATENCAO: voce ULTRAPASSOU o teto do MEI. Fale com a Lucront.",IF(C7&gt;=0.8,"Cuidado: voce ja usou mais de 80% do limite anual.","Tudo certo: faturamento dentro do limite do MEI."))</f>
        <v>Tudo certo: faturamento dentro do limite do MEI.</v>
      </c>
      <c r="C11" s="29"/>
    </row>
    <row r="13" spans="2:3" ht="14.4" x14ac:dyDescent="0.3">
      <c r="B13" s="30" t="s">
        <v>77</v>
      </c>
    </row>
    <row r="14" spans="2:3" x14ac:dyDescent="0.25">
      <c r="B14" s="5" t="s">
        <v>17</v>
      </c>
    </row>
  </sheetData>
  <mergeCells count="1">
    <mergeCell ref="B11:C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Leia-me</vt:lpstr>
      <vt:lpstr>Contas a Receber</vt:lpstr>
      <vt:lpstr>Contas a Pagar</vt:lpstr>
      <vt:lpstr>Resumo</vt:lpstr>
      <vt:lpstr>Limite MEI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Contadora Luciana Santos</dc:creator>
  <cp:lastModifiedBy>Contadora Luciana Santos</cp:lastModifiedBy>
  <dcterms:created xsi:type="dcterms:W3CDTF">2026-06-25T14:07:36Z</dcterms:created>
  <dcterms:modified xsi:type="dcterms:W3CDTF">2026-06-25T14:07:46Z</dcterms:modified>
</cp:coreProperties>
</file>